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8_98KF_Kasta_nostipr_Dienvidu_mols_5\"/>
    </mc:Choice>
  </mc:AlternateContent>
  <xr:revisionPtr revIDLastSave="0" documentId="13_ncr:1_{89FC9140-84CC-47C1-818B-C39869F3B07A}" xr6:coauthVersionLast="33" xr6:coauthVersionMax="33" xr10:uidLastSave="{00000000-0000-0000-0000-000000000000}"/>
  <bookViews>
    <workbookView xWindow="240" yWindow="360" windowWidth="28515" windowHeight="12315" xr2:uid="{00000000-000D-0000-FFFF-FFFF00000000}"/>
  </bookViews>
  <sheets>
    <sheet name="Koptāme" sheetId="2" r:id="rId1"/>
    <sheet name="SD" sheetId="3" r:id="rId2"/>
    <sheet name="Demontaza" sheetId="4" r:id="rId3"/>
    <sheet name="Zemes darbi" sheetId="5" r:id="rId4"/>
    <sheet name="HR" sheetId="6" r:id="rId5"/>
    <sheet name="CD" sheetId="7" r:id="rId6"/>
    <sheet name="Dazadi darbi" sheetId="8" r:id="rId7"/>
  </sheets>
  <definedNames>
    <definedName name="_xlnm.Print_Area" localSheetId="6">'Dazadi darbi'!$A$1:$D$17</definedName>
    <definedName name="_xlnm.Print_Area" localSheetId="1">SD!$A$1:$D$17</definedName>
  </definedNames>
  <calcPr calcId="179017"/>
</workbook>
</file>

<file path=xl/calcChain.xml><?xml version="1.0" encoding="utf-8"?>
<calcChain xmlns="http://schemas.openxmlformats.org/spreadsheetml/2006/main">
  <c r="D9" i="7" l="1"/>
  <c r="D22" i="6"/>
  <c r="D20" i="6"/>
  <c r="D19" i="6"/>
  <c r="D18" i="6"/>
  <c r="D15" i="6"/>
  <c r="D13" i="5"/>
  <c r="D11" i="5" s="1"/>
</calcChain>
</file>

<file path=xl/sharedStrings.xml><?xml version="1.0" encoding="utf-8"?>
<sst xmlns="http://schemas.openxmlformats.org/spreadsheetml/2006/main" count="231" uniqueCount="118">
  <si>
    <t>1</t>
  </si>
  <si>
    <t>Sagatavošanas darbi</t>
  </si>
  <si>
    <t>1.1</t>
  </si>
  <si>
    <t>Mobilizācija</t>
  </si>
  <si>
    <t>KS</t>
  </si>
  <si>
    <t>1.2</t>
  </si>
  <si>
    <t>Atbalsts būvinženierim būvuzraugam</t>
  </si>
  <si>
    <t>1.3</t>
  </si>
  <si>
    <t>Nospraušanas un uzmērīšanas darbi</t>
  </si>
  <si>
    <t>1.4</t>
  </si>
  <si>
    <t>1.5</t>
  </si>
  <si>
    <t>1.6</t>
  </si>
  <si>
    <t>2</t>
  </si>
  <si>
    <t>Esošo konstrukciju demontāža</t>
  </si>
  <si>
    <t>2.1</t>
  </si>
  <si>
    <t>m2</t>
  </si>
  <si>
    <t>2.2</t>
  </si>
  <si>
    <t>2.3</t>
  </si>
  <si>
    <t>2.4</t>
  </si>
  <si>
    <t>gab.</t>
  </si>
  <si>
    <t>2.5</t>
  </si>
  <si>
    <t>m3</t>
  </si>
  <si>
    <t>m</t>
  </si>
  <si>
    <t>Zemes darbi</t>
  </si>
  <si>
    <t>Gultnes attīrīšana gar piestātni pa rievsienu izbūves joslu</t>
  </si>
  <si>
    <t>Grunts piebērums līdz segas konstrukcijas izbūves līmenim</t>
  </si>
  <si>
    <t>Augu zeme apsēta ar zāli, h=150</t>
  </si>
  <si>
    <t>Konstrukciju tērauds</t>
  </si>
  <si>
    <t>Tērauda rievpāļu izbūve piestātnes fasādes sienai</t>
  </si>
  <si>
    <t>t</t>
  </si>
  <si>
    <t>Tērauda enkursienas rievpāļu izbūve</t>
  </si>
  <si>
    <t>Enkuru uzstādīšana</t>
  </si>
  <si>
    <t>Betona darbi</t>
  </si>
  <si>
    <t>Seguma izbūve</t>
  </si>
  <si>
    <t>Dažādi darbi</t>
  </si>
  <si>
    <t>Piestātnes zemūdens apsekošana pēc visu būvdarbu pabeigšanas</t>
  </si>
  <si>
    <t>Deformācijas šuvju izbūve starp piestātnes sekcijām</t>
  </si>
  <si>
    <t>Apberamo betona elementu pāklāšana ar mastiku divās kārtās</t>
  </si>
  <si>
    <t>Detalizēto darba rasējumu izstrāde, papildus projektēšanas darbi</t>
  </si>
  <si>
    <t>Koka pāļu nogriezšanas līdz atzīmei -0.2</t>
  </si>
  <si>
    <t xml:space="preserve">Esošās ugunszīmes demontāža un montāža atpakaļ </t>
  </si>
  <si>
    <t>Krūmu ciršana</t>
  </si>
  <si>
    <t>Zemes virsmas planēšana un profilēšana</t>
  </si>
  <si>
    <t>Sadalošās sijas izbūve piestānes fasādes sienai</t>
  </si>
  <si>
    <t>Kāpņu montāža</t>
  </si>
  <si>
    <t>Stiegrojums virsbūves konstrukcijai</t>
  </si>
  <si>
    <t>Veidņi</t>
  </si>
  <si>
    <t>Sagatavošanas betona kārta</t>
  </si>
  <si>
    <t>Betona apmales BR100.30.15 uz betona pamatnes</t>
  </si>
  <si>
    <t>Šķembu maisījums 0/45 demontēto seguma plātņu montāžai h150</t>
  </si>
  <si>
    <t>Glābšanas stenda uzstādīšana</t>
  </si>
  <si>
    <t>Margu izbūve</t>
  </si>
  <si>
    <t>Tērauda konstrukciju pārvietošana</t>
  </si>
  <si>
    <t>Atvairierīču pārvietošana</t>
  </si>
  <si>
    <t>Esošā plātņu seguma demontāža un montāža atpakaļ</t>
  </si>
  <si>
    <t>Tērauda tvertnes (resīveri) demontāža un montāža atpakaļ</t>
  </si>
  <si>
    <t>Ēkas demontāža</t>
  </si>
  <si>
    <t>Žoga demontāža un montāža atpakaļ ar betona pamatu izbūvi</t>
  </si>
  <si>
    <t>Konstrukciju demontāža (mūris, betons, dzelzsbetons u.c.)</t>
  </si>
  <si>
    <t>Tērauda rievpāļu, cauruļu demontāža (skat. zemūdens apsekojumu)</t>
  </si>
  <si>
    <t>kpl</t>
  </si>
  <si>
    <t>Betons virsbūvei</t>
  </si>
  <si>
    <t>Sīkšķembu izlīdzinošais slānis h=30mm</t>
  </si>
  <si>
    <t>Šķembu virskārtas izbūve 0/45, h=120mm</t>
  </si>
  <si>
    <t>Šķembu apakškārtas izbūve 0/63, h=180mm</t>
  </si>
  <si>
    <t>Betona bruģis h=80</t>
  </si>
  <si>
    <t>Ūdens izlaides caurule</t>
  </si>
  <si>
    <t xml:space="preserve">Urbpāļi </t>
  </si>
  <si>
    <t>Tērauda vairogs rievsienas savienojumam ar čaulpāļiem</t>
  </si>
  <si>
    <t>Darba nosaukums</t>
  </si>
  <si>
    <t>Mērvienība</t>
  </si>
  <si>
    <t>Grunts, akmeņu, būvgružu norakšana, šķirošana un aizvešana</t>
  </si>
  <si>
    <t>Būvniecības koptāme</t>
  </si>
  <si>
    <t>Nr.p.k.</t>
  </si>
  <si>
    <t>Kopā:</t>
  </si>
  <si>
    <t>HR daļa</t>
  </si>
  <si>
    <t>Lokālā tāme Nr. 3</t>
  </si>
  <si>
    <t>Lokālā tāme Nr. 4</t>
  </si>
  <si>
    <t>Lokālā tāme Nr. 5</t>
  </si>
  <si>
    <t>Lokālā tāme Nr. 6</t>
  </si>
  <si>
    <t>Koptāme sastādīta: 2018. gada ___._________</t>
  </si>
  <si>
    <t>Kods, tāmes Nr.</t>
  </si>
  <si>
    <t>Darba veids vai konstruktīvā elementa nosaukums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</si>
  <si>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</si>
  <si>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</si>
  <si>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</si>
  <si>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</si>
  <si>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</si>
  <si>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</si>
  <si>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Lokālā tāme Nr.1</t>
  </si>
  <si>
    <t>Nr.
p. k.</t>
  </si>
  <si>
    <t>Daudzums</t>
  </si>
  <si>
    <t>ks</t>
  </si>
  <si>
    <t>1.7</t>
  </si>
  <si>
    <t>Lokālā tāme Nr.2</t>
  </si>
  <si>
    <t>1.8</t>
  </si>
  <si>
    <t>1.9</t>
  </si>
  <si>
    <t>Kopā</t>
  </si>
  <si>
    <t>Virsizdevumi ___%</t>
  </si>
  <si>
    <t>t.sk. darba aizsardzība</t>
  </si>
  <si>
    <t>Peļņa __%</t>
  </si>
  <si>
    <t>LĪGUMCENA KOPĀ:</t>
  </si>
  <si>
    <t>Lokālā tāme Nr.3</t>
  </si>
  <si>
    <t>Lokālā tāme Nr.4</t>
  </si>
  <si>
    <t>Kopā 1 +2:</t>
  </si>
  <si>
    <t>Lokālā tāme Nr.5</t>
  </si>
  <si>
    <t>Lokālā tāme Nr. 1</t>
  </si>
  <si>
    <t>Lokālā tāme Nr. 2</t>
  </si>
  <si>
    <t>Granīta akmeņu atbērtne</t>
  </si>
  <si>
    <t>9.pielikums 
Atklātā konkursa „Ventspils brīvostas Krasta nostiprinājuma pārbūve Dienvidu molā 5” nolikumam,
iepirkuma identifikācijas Nr. VBOP 2018 / 98 KF</t>
  </si>
  <si>
    <t>Iepirkuma nosaukums: Ventspils brīvostas Krasta nostiprinājuma pārbūve Dienvidu molā 5</t>
  </si>
  <si>
    <t>Būvtāfeles 2,5x2,5m izgatavošana un uzstādīšana</t>
  </si>
  <si>
    <t>Patstāvīgā informatīvā plāksne - 210mm x 297mm (plāksne jāizvieto uz stenda “stabiņa” – caurules diametrs 50mm, augstums no zemes  1000mm, iebetonēta 500mm dziļumā)</t>
  </si>
  <si>
    <t>Id.Nr.: VBOP 2018/ 98 KF</t>
  </si>
  <si>
    <t>Objekta nosaukums: Ventspils brīvostas Krasta nostiprinājuma pārbūve Dienvidu molā 5</t>
  </si>
  <si>
    <t>Mērniecības darbi</t>
  </si>
  <si>
    <t>Būves kadastrālās lietas sagatavošana</t>
  </si>
  <si>
    <t>Hidrotehniskās būves pases sagatavošana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</si>
</sst>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</cellStyleXfs>
  <cellXfs count="88">
    <xf numFmtId="0" fontId="0" fillId="0" borderId="0" xfId="0"/>
    <xf numFmtId="3" fontId="5" fillId="3" borderId="1" xfId="3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5" fillId="0" borderId="0" xfId="3" applyFont="1" applyBorder="1" applyAlignment="1">
      <alignment horizontal="right" vertical="center"/>
    </xf>
    <xf numFmtId="164" fontId="5" fillId="0" borderId="1" xfId="3" applyNumberFormat="1" applyFont="1" applyBorder="1" applyAlignment="1">
      <alignment horizontal="center" vertical="center" textRotation="90" wrapText="1"/>
    </xf>
    <xf numFmtId="0" fontId="5" fillId="0" borderId="0" xfId="4" applyFont="1" applyFill="1" applyAlignment="1">
      <alignment horizontal="center"/>
    </xf>
    <xf numFmtId="0" fontId="8" fillId="0" borderId="1" xfId="0" applyFont="1" applyBorder="1"/>
    <xf numFmtId="49" fontId="9" fillId="0" borderId="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2" applyNumberFormat="1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right" vertical="top" wrapText="1"/>
    </xf>
    <xf numFmtId="164" fontId="6" fillId="0" borderId="1" xfId="3" applyNumberFormat="1" applyFont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top" wrapText="1"/>
    </xf>
    <xf numFmtId="0" fontId="9" fillId="0" borderId="1" xfId="3" applyFont="1" applyBorder="1" applyAlignment="1">
      <alignment horizontal="right" vertical="top" wrapText="1"/>
    </xf>
    <xf numFmtId="0" fontId="6" fillId="0" borderId="1" xfId="3" applyFont="1" applyBorder="1" applyAlignment="1">
      <alignment horizontal="right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Fill="1" applyBorder="1" applyAlignment="1" applyProtection="1">
      <alignment horizontal="left" wrapText="1" shrinkToFit="1"/>
      <protection locked="0"/>
    </xf>
    <xf numFmtId="0" fontId="5" fillId="0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wrapText="1" shrinkToFi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4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0" borderId="0" xfId="4" applyFont="1" applyFill="1" applyAlignment="1">
      <alignment horizontal="right" vertical="center" wrapText="1"/>
    </xf>
    <xf numFmtId="0" fontId="6" fillId="0" borderId="0" xfId="3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5" fillId="0" borderId="0" xfId="4" applyFont="1" applyFill="1" applyAlignment="1">
      <alignment horizontal="left"/>
    </xf>
    <xf numFmtId="0" fontId="5" fillId="0" borderId="0" xfId="4" applyFont="1" applyFill="1" applyAlignment="1">
      <alignment horizontal="right" vertical="center" wrapText="1"/>
    </xf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 wrapText="1"/>
    </xf>
    <xf numFmtId="164" fontId="5" fillId="0" borderId="5" xfId="3" applyNumberFormat="1" applyFont="1" applyBorder="1" applyAlignment="1">
      <alignment horizontal="center" vertical="center" textRotation="90" wrapText="1"/>
    </xf>
    <xf numFmtId="164" fontId="5" fillId="0" borderId="6" xfId="3" applyNumberFormat="1" applyFont="1" applyBorder="1" applyAlignment="1">
      <alignment horizontal="center" vertical="center" textRotation="90" wrapText="1"/>
    </xf>
    <xf numFmtId="0" fontId="5" fillId="0" borderId="5" xfId="3" applyFont="1" applyBorder="1" applyAlignment="1">
      <alignment horizontal="center" vertical="center" textRotation="90"/>
    </xf>
    <xf numFmtId="0" fontId="5" fillId="0" borderId="6" xfId="3" applyFont="1" applyBorder="1" applyAlignment="1">
      <alignment horizontal="center" vertical="center" textRotation="90"/>
    </xf>
    <xf numFmtId="0" fontId="5" fillId="5" borderId="5" xfId="3" applyFont="1" applyFill="1" applyBorder="1" applyAlignment="1">
      <alignment horizontal="center" vertical="center" textRotation="90" wrapText="1"/>
    </xf>
    <xf numFmtId="0" fontId="5" fillId="5" borderId="6" xfId="3" applyFont="1" applyFill="1" applyBorder="1" applyAlignment="1">
      <alignment horizontal="center" vertical="center" textRotation="90" wrapText="1"/>
    </xf>
    <xf numFmtId="0" fontId="5" fillId="5" borderId="5" xfId="3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textRotation="90" wrapText="1"/>
    </xf>
    <xf numFmtId="0" fontId="5" fillId="0" borderId="6" xfId="3" applyFont="1" applyBorder="1" applyAlignment="1">
      <alignment horizontal="center" vertical="center" textRotation="90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4" applyFont="1" applyFill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left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165" fontId="6" fillId="6" borderId="2" xfId="2" applyNumberFormat="1" applyFont="1" applyFill="1" applyBorder="1" applyAlignment="1">
      <alignment horizontal="left" vertical="center" wrapText="1"/>
    </xf>
    <xf numFmtId="165" fontId="6" fillId="6" borderId="3" xfId="2" applyNumberFormat="1" applyFont="1" applyFill="1" applyBorder="1" applyAlignment="1">
      <alignment horizontal="left" vertical="center" wrapText="1"/>
    </xf>
    <xf numFmtId="165" fontId="6" fillId="6" borderId="4" xfId="2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 applyProtection="1">
      <alignment horizontal="left" vertical="center" wrapText="1" shrinkToFit="1"/>
      <protection locked="0"/>
    </xf>
    <xf numFmtId="0" fontId="6" fillId="6" borderId="3" xfId="0" applyFont="1" applyFill="1" applyBorder="1" applyAlignment="1" applyProtection="1">
      <alignment horizontal="left" vertical="center" wrapText="1" shrinkToFit="1"/>
      <protection locked="0"/>
    </xf>
    <xf numFmtId="0" fontId="6" fillId="6" borderId="4" xfId="0" applyFont="1" applyFill="1" applyBorder="1" applyAlignment="1" applyProtection="1">
      <alignment horizontal="left" vertical="center" wrapText="1" shrinkToFit="1"/>
      <protection locked="0"/>
    </xf>
    <xf numFmtId="0" fontId="6" fillId="6" borderId="2" xfId="0" applyFont="1" applyFill="1" applyBorder="1" applyAlignment="1" applyProtection="1">
      <alignment horizontal="left" wrapText="1" shrinkToFit="1"/>
      <protection locked="0"/>
    </xf>
    <xf numFmtId="0" fontId="6" fillId="6" borderId="3" xfId="0" applyFont="1" applyFill="1" applyBorder="1" applyAlignment="1" applyProtection="1">
      <alignment horizontal="left" wrapText="1" shrinkToFit="1"/>
      <protection locked="0"/>
    </xf>
    <xf numFmtId="0" fontId="6" fillId="6" borderId="4" xfId="0" applyFont="1" applyFill="1" applyBorder="1" applyAlignment="1" applyProtection="1">
      <alignment horizontal="left" wrapText="1" shrinkToFit="1"/>
      <protection locked="0"/>
    </xf>
  </cellXfs>
  <cellStyles count="5">
    <cellStyle name="Comma" xfId="1" builtinId="3"/>
    <cellStyle name="Normal" xfId="0" builtinId="0"/>
    <cellStyle name="Normal 3 6" xfId="4" xr:uid="{29AD3191-5604-49CA-A76C-2FB93D2B803D}"/>
    <cellStyle name="Normal_Apjomi_Dzintar krustojums_26.07.2011" xfId="3" xr:uid="{2BFB72D1-8A79-40E6-81CF-8F8A5679D1B0}"/>
    <cellStyle name="Normal_Darbu daudzumi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9761134-D2A1-4FCD-9FE6-3AE0EB092A38}"/>
            </a:ext>
          </a:extLst>
        </xdr:cNvPr>
        <xdr:cNvSpPr>
          <a:spLocks noChangeArrowheads="1"/>
        </xdr:cNvSpPr>
      </xdr:nvSpPr>
      <xdr:spPr bwMode="auto">
        <a:xfrm>
          <a:off x="5791200" y="1676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6E4CB8C-D272-47A2-9505-B784FDA02C9A}"/>
            </a:ext>
          </a:extLst>
        </xdr:cNvPr>
        <xdr:cNvSpPr>
          <a:spLocks noChangeArrowheads="1"/>
        </xdr:cNvSpPr>
      </xdr:nvSpPr>
      <xdr:spPr bwMode="auto">
        <a:xfrm>
          <a:off x="5010150" y="10058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98C8E88-9180-44EC-B731-F5D3AF5BF059}"/>
            </a:ext>
          </a:extLst>
        </xdr:cNvPr>
        <xdr:cNvSpPr>
          <a:spLocks noChangeArrowheads="1"/>
        </xdr:cNvSpPr>
      </xdr:nvSpPr>
      <xdr:spPr bwMode="auto">
        <a:xfrm>
          <a:off x="5010150" y="10058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Normal="80" zoomScaleSheetLayoutView="100" workbookViewId="0">
      <selection activeCell="K7" sqref="K7"/>
    </sheetView>
  </sheetViews>
  <sheetFormatPr defaultRowHeight="15"/>
  <cols>
    <col min="1" max="1" width="5.28515625" style="27" customWidth="1"/>
    <col min="2" max="2" width="13.7109375" style="26" customWidth="1"/>
    <col min="3" max="3" width="37.7109375" style="26" customWidth="1"/>
    <col min="4" max="4" width="9.5703125" style="26" customWidth="1"/>
    <col min="5" max="16384" width="9.140625" style="26"/>
  </cols>
  <sheetData>
    <row r="1" spans="1:8" ht="42.75" customHeight="1">
      <c r="A1" s="48" t="s">
        <v>109</v>
      </c>
      <c r="B1" s="48"/>
      <c r="C1" s="48"/>
      <c r="D1" s="48"/>
      <c r="E1" s="48"/>
      <c r="F1" s="48"/>
      <c r="G1" s="48"/>
      <c r="H1" s="48"/>
    </row>
    <row r="2" spans="1:8">
      <c r="A2" s="42"/>
      <c r="B2" s="42"/>
      <c r="C2" s="42"/>
      <c r="D2" s="42"/>
      <c r="E2" s="42"/>
      <c r="F2" s="42"/>
      <c r="G2" s="42"/>
      <c r="H2" s="42"/>
    </row>
    <row r="3" spans="1:8" ht="23.25" customHeight="1">
      <c r="A3" s="49" t="s">
        <v>72</v>
      </c>
      <c r="B3" s="49"/>
      <c r="C3" s="49"/>
      <c r="D3" s="49"/>
      <c r="E3" s="49"/>
      <c r="F3" s="49"/>
      <c r="G3" s="49"/>
      <c r="H3" s="49"/>
    </row>
    <row r="4" spans="1:8">
      <c r="A4" s="43"/>
      <c r="B4" s="43"/>
      <c r="C4" s="43"/>
      <c r="D4" s="43"/>
      <c r="E4" s="43"/>
      <c r="F4" s="43"/>
      <c r="G4" s="43"/>
      <c r="H4" s="43"/>
    </row>
    <row r="5" spans="1:8" ht="15" customHeight="1">
      <c r="A5" s="50" t="s">
        <v>110</v>
      </c>
      <c r="B5" s="50"/>
      <c r="C5" s="50"/>
      <c r="D5" s="50"/>
      <c r="E5" s="50"/>
      <c r="F5" s="50"/>
      <c r="G5" s="50"/>
      <c r="H5" s="50"/>
    </row>
    <row r="6" spans="1:8" ht="15" customHeight="1">
      <c r="A6" s="47"/>
      <c r="B6" s="47"/>
      <c r="C6" s="47"/>
      <c r="D6" s="44"/>
      <c r="E6" s="44"/>
      <c r="F6" s="44"/>
      <c r="G6" s="44"/>
      <c r="H6" s="44"/>
    </row>
    <row r="7" spans="1:8">
      <c r="A7" s="5"/>
      <c r="B7" s="2"/>
      <c r="D7" s="44"/>
      <c r="F7" s="44"/>
      <c r="G7" s="44"/>
      <c r="H7" s="3" t="s">
        <v>80</v>
      </c>
    </row>
    <row r="8" spans="1:8">
      <c r="A8" s="5"/>
      <c r="B8" s="2"/>
      <c r="D8" s="44"/>
      <c r="E8" s="3"/>
      <c r="F8" s="44"/>
      <c r="G8" s="44"/>
      <c r="H8" s="44"/>
    </row>
    <row r="9" spans="1:8" ht="27.75" customHeight="1">
      <c r="A9" s="53" t="s">
        <v>73</v>
      </c>
      <c r="B9" s="55" t="s">
        <v>81</v>
      </c>
      <c r="C9" s="57" t="s">
        <v>82</v>
      </c>
      <c r="D9" s="59" t="s">
        <v>83</v>
      </c>
      <c r="E9" s="61" t="s">
        <v>84</v>
      </c>
      <c r="F9" s="62"/>
      <c r="G9" s="63"/>
      <c r="H9" s="51" t="s">
        <v>85</v>
      </c>
    </row>
    <row r="10" spans="1:8" ht="78.75">
      <c r="A10" s="54"/>
      <c r="B10" s="56"/>
      <c r="C10" s="58"/>
      <c r="D10" s="60"/>
      <c r="E10" s="4" t="s">
        <v>86</v>
      </c>
      <c r="F10" s="4" t="s">
        <v>87</v>
      </c>
      <c r="G10" s="4" t="s">
        <v>88</v>
      </c>
      <c r="H10" s="52"/>
    </row>
    <row r="11" spans="1:8" ht="30">
      <c r="A11" s="25">
        <v>1</v>
      </c>
      <c r="B11" s="1" t="s">
        <v>106</v>
      </c>
      <c r="C11" s="16" t="s">
        <v>1</v>
      </c>
      <c r="D11" s="6"/>
      <c r="E11" s="6"/>
      <c r="F11" s="6"/>
      <c r="G11" s="6"/>
      <c r="H11" s="6"/>
    </row>
    <row r="12" spans="1:8" ht="30">
      <c r="A12" s="25">
        <v>2</v>
      </c>
      <c r="B12" s="1" t="s">
        <v>107</v>
      </c>
      <c r="C12" s="16" t="s">
        <v>13</v>
      </c>
      <c r="D12" s="6"/>
      <c r="E12" s="6"/>
      <c r="F12" s="6"/>
      <c r="G12" s="6"/>
      <c r="H12" s="6"/>
    </row>
    <row r="13" spans="1:8" ht="30">
      <c r="A13" s="25">
        <v>3</v>
      </c>
      <c r="B13" s="1" t="s">
        <v>76</v>
      </c>
      <c r="C13" s="16" t="s">
        <v>23</v>
      </c>
      <c r="D13" s="6"/>
      <c r="E13" s="6"/>
      <c r="F13" s="6"/>
      <c r="G13" s="6"/>
      <c r="H13" s="6"/>
    </row>
    <row r="14" spans="1:8" ht="30">
      <c r="A14" s="25">
        <v>4</v>
      </c>
      <c r="B14" s="1" t="s">
        <v>77</v>
      </c>
      <c r="C14" s="17" t="s">
        <v>75</v>
      </c>
      <c r="D14" s="6"/>
      <c r="E14" s="6"/>
      <c r="F14" s="6"/>
      <c r="G14" s="6"/>
      <c r="H14" s="6"/>
    </row>
    <row r="15" spans="1:8" ht="30">
      <c r="A15" s="25">
        <v>5</v>
      </c>
      <c r="B15" s="1" t="s">
        <v>78</v>
      </c>
      <c r="C15" s="38" t="s">
        <v>33</v>
      </c>
      <c r="D15" s="6"/>
      <c r="E15" s="6"/>
      <c r="F15" s="6"/>
      <c r="G15" s="6"/>
      <c r="H15" s="6"/>
    </row>
    <row r="16" spans="1:8" ht="30">
      <c r="A16" s="25">
        <v>6</v>
      </c>
      <c r="B16" s="1" t="s">
        <v>79</v>
      </c>
      <c r="C16" s="38" t="s">
        <v>34</v>
      </c>
      <c r="D16" s="6"/>
      <c r="E16" s="6"/>
      <c r="F16" s="6"/>
      <c r="G16" s="6"/>
      <c r="H16" s="6"/>
    </row>
    <row r="17" spans="1:4">
      <c r="A17" s="40"/>
      <c r="C17" s="18" t="s">
        <v>97</v>
      </c>
      <c r="D17" s="19"/>
    </row>
    <row r="18" spans="1:4">
      <c r="C18" s="18" t="s">
        <v>98</v>
      </c>
      <c r="D18" s="20"/>
    </row>
    <row r="19" spans="1:4">
      <c r="C19" s="21" t="s">
        <v>99</v>
      </c>
      <c r="D19" s="20"/>
    </row>
    <row r="20" spans="1:4">
      <c r="C20" s="18" t="s">
        <v>100</v>
      </c>
      <c r="D20" s="20"/>
    </row>
    <row r="21" spans="1:4">
      <c r="C21" s="22" t="s">
        <v>101</v>
      </c>
      <c r="D21" s="23"/>
    </row>
  </sheetData>
  <mergeCells count="10">
    <mergeCell ref="A6:C6"/>
    <mergeCell ref="A1:H1"/>
    <mergeCell ref="A3:H3"/>
    <mergeCell ref="A5:H5"/>
    <mergeCell ref="H9:H10"/>
    <mergeCell ref="A9:A10"/>
    <mergeCell ref="B9:B10"/>
    <mergeCell ref="C9:C10"/>
    <mergeCell ref="D9:D10"/>
    <mergeCell ref="E9:G9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6A2-553B-49D8-8CCD-634881F4119F}">
  <dimension ref="A1:D17"/>
  <sheetViews>
    <sheetView view="pageBreakPreview" zoomScaleNormal="100" zoomScaleSheetLayoutView="100" workbookViewId="0">
      <selection activeCell="B27" sqref="B27"/>
    </sheetView>
  </sheetViews>
  <sheetFormatPr defaultRowHeight="15"/>
  <cols>
    <col min="1" max="1" width="9.140625" style="26"/>
    <col min="2" max="2" width="51.28515625" style="26" customWidth="1"/>
    <col min="3" max="3" width="11.85546875" style="26" customWidth="1"/>
    <col min="4" max="4" width="14.5703125" style="27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>
      <c r="A3" s="7"/>
      <c r="B3" s="50"/>
      <c r="C3" s="50"/>
      <c r="D3" s="50"/>
    </row>
    <row r="4" spans="1:4">
      <c r="A4" s="7"/>
      <c r="B4" s="69" t="s">
        <v>89</v>
      </c>
      <c r="C4" s="69"/>
      <c r="D4" s="69"/>
    </row>
    <row r="5" spans="1:4" ht="15" customHeight="1">
      <c r="A5" s="70" t="s">
        <v>90</v>
      </c>
      <c r="B5" s="71" t="s">
        <v>69</v>
      </c>
      <c r="C5" s="72" t="s">
        <v>70</v>
      </c>
      <c r="D5" s="73" t="s">
        <v>91</v>
      </c>
    </row>
    <row r="6" spans="1:4">
      <c r="A6" s="71"/>
      <c r="B6" s="71"/>
      <c r="C6" s="72"/>
      <c r="D6" s="73"/>
    </row>
    <row r="7" spans="1:4">
      <c r="A7" s="71"/>
      <c r="B7" s="71"/>
      <c r="C7" s="72"/>
      <c r="D7" s="73"/>
    </row>
    <row r="8" spans="1:4">
      <c r="A8" s="15">
        <v>1</v>
      </c>
      <c r="B8" s="8">
        <v>2</v>
      </c>
      <c r="C8" s="9">
        <v>3</v>
      </c>
      <c r="D8" s="9">
        <v>4</v>
      </c>
    </row>
    <row r="9" spans="1:4">
      <c r="A9" s="36" t="s">
        <v>0</v>
      </c>
      <c r="B9" s="66" t="s">
        <v>1</v>
      </c>
      <c r="C9" s="67"/>
      <c r="D9" s="68"/>
    </row>
    <row r="10" spans="1:4">
      <c r="A10" s="12" t="s">
        <v>2</v>
      </c>
      <c r="B10" s="28" t="s">
        <v>3</v>
      </c>
      <c r="C10" s="10" t="s">
        <v>92</v>
      </c>
      <c r="D10" s="30">
        <v>1</v>
      </c>
    </row>
    <row r="11" spans="1:4">
      <c r="A11" s="12" t="s">
        <v>5</v>
      </c>
      <c r="B11" s="35" t="s">
        <v>111</v>
      </c>
      <c r="C11" s="10" t="s">
        <v>19</v>
      </c>
      <c r="D11" s="11">
        <v>1</v>
      </c>
    </row>
    <row r="12" spans="1:4" ht="48.75" customHeight="1">
      <c r="A12" s="12" t="s">
        <v>7</v>
      </c>
      <c r="B12" s="35" t="s">
        <v>112</v>
      </c>
      <c r="C12" s="10" t="s">
        <v>19</v>
      </c>
      <c r="D12" s="11">
        <v>1</v>
      </c>
    </row>
    <row r="13" spans="1:4">
      <c r="A13" s="12" t="s">
        <v>9</v>
      </c>
      <c r="B13" s="28" t="s">
        <v>6</v>
      </c>
      <c r="C13" s="10" t="s">
        <v>92</v>
      </c>
      <c r="D13" s="30">
        <v>1</v>
      </c>
    </row>
    <row r="14" spans="1:4">
      <c r="A14" s="12" t="s">
        <v>10</v>
      </c>
      <c r="B14" s="41" t="s">
        <v>8</v>
      </c>
      <c r="C14" s="12" t="s">
        <v>92</v>
      </c>
      <c r="D14" s="30">
        <v>1</v>
      </c>
    </row>
    <row r="15" spans="1:4" ht="30">
      <c r="A15" s="12" t="s">
        <v>11</v>
      </c>
      <c r="B15" s="28" t="s">
        <v>38</v>
      </c>
      <c r="C15" s="12" t="s">
        <v>92</v>
      </c>
      <c r="D15" s="30">
        <v>1</v>
      </c>
    </row>
    <row r="16" spans="1:4">
      <c r="A16" s="12" t="s">
        <v>93</v>
      </c>
      <c r="B16" s="28" t="s">
        <v>41</v>
      </c>
      <c r="C16" s="10" t="s">
        <v>92</v>
      </c>
      <c r="D16" s="30">
        <v>400</v>
      </c>
    </row>
    <row r="17" spans="1:4">
      <c r="A17" s="25">
        <v>1.8</v>
      </c>
      <c r="B17" s="6" t="s">
        <v>115</v>
      </c>
      <c r="C17" s="46" t="s">
        <v>92</v>
      </c>
      <c r="D17" s="25">
        <v>1</v>
      </c>
    </row>
  </sheetData>
  <mergeCells count="9">
    <mergeCell ref="A1:D1"/>
    <mergeCell ref="A2:D2"/>
    <mergeCell ref="B9:D9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C30A-2919-4872-B6AA-0968B1FDFEFC}">
  <dimension ref="A1:D17"/>
  <sheetViews>
    <sheetView view="pageBreakPreview" zoomScaleNormal="100" zoomScaleSheetLayoutView="100" workbookViewId="0">
      <selection activeCell="B22" sqref="B22"/>
    </sheetView>
  </sheetViews>
  <sheetFormatPr defaultRowHeight="15"/>
  <cols>
    <col min="1" max="1" width="9.140625" style="27"/>
    <col min="2" max="2" width="54.28515625" style="26" customWidth="1"/>
    <col min="3" max="3" width="13.5703125" style="26" customWidth="1"/>
    <col min="4" max="4" width="10.42578125" style="27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 ht="15" customHeight="1">
      <c r="A3" s="14"/>
      <c r="B3" s="50"/>
      <c r="C3" s="50"/>
      <c r="D3" s="50"/>
    </row>
    <row r="4" spans="1:4">
      <c r="A4" s="14"/>
      <c r="B4" s="69" t="s">
        <v>94</v>
      </c>
      <c r="C4" s="69"/>
      <c r="D4" s="69"/>
    </row>
    <row r="5" spans="1:4" ht="15" customHeight="1">
      <c r="A5" s="77" t="s">
        <v>90</v>
      </c>
      <c r="B5" s="71" t="s">
        <v>69</v>
      </c>
      <c r="C5" s="72" t="s">
        <v>70</v>
      </c>
      <c r="D5" s="73" t="s">
        <v>91</v>
      </c>
    </row>
    <row r="6" spans="1:4">
      <c r="A6" s="78"/>
      <c r="B6" s="71"/>
      <c r="C6" s="72"/>
      <c r="D6" s="73"/>
    </row>
    <row r="7" spans="1:4">
      <c r="A7" s="78"/>
      <c r="B7" s="71"/>
      <c r="C7" s="72"/>
      <c r="D7" s="73"/>
    </row>
    <row r="8" spans="1:4">
      <c r="A8" s="37">
        <v>1</v>
      </c>
      <c r="B8" s="74" t="s">
        <v>13</v>
      </c>
      <c r="C8" s="75"/>
      <c r="D8" s="76"/>
    </row>
    <row r="9" spans="1:4">
      <c r="A9" s="24" t="s">
        <v>2</v>
      </c>
      <c r="B9" s="31" t="s">
        <v>54</v>
      </c>
      <c r="C9" s="29" t="s">
        <v>15</v>
      </c>
      <c r="D9" s="30">
        <v>482</v>
      </c>
    </row>
    <row r="10" spans="1:4" ht="17.25" customHeight="1">
      <c r="A10" s="24" t="s">
        <v>5</v>
      </c>
      <c r="B10" s="31" t="s">
        <v>55</v>
      </c>
      <c r="C10" s="29" t="s">
        <v>60</v>
      </c>
      <c r="D10" s="30">
        <v>1</v>
      </c>
    </row>
    <row r="11" spans="1:4">
      <c r="A11" s="24" t="s">
        <v>7</v>
      </c>
      <c r="B11" s="31" t="s">
        <v>40</v>
      </c>
      <c r="C11" s="29" t="s">
        <v>60</v>
      </c>
      <c r="D11" s="30">
        <v>1</v>
      </c>
    </row>
    <row r="12" spans="1:4">
      <c r="A12" s="24" t="s">
        <v>9</v>
      </c>
      <c r="B12" s="31" t="s">
        <v>56</v>
      </c>
      <c r="C12" s="29" t="s">
        <v>15</v>
      </c>
      <c r="D12" s="30">
        <v>10</v>
      </c>
    </row>
    <row r="13" spans="1:4">
      <c r="A13" s="24" t="s">
        <v>10</v>
      </c>
      <c r="B13" s="31" t="s">
        <v>57</v>
      </c>
      <c r="C13" s="29" t="s">
        <v>22</v>
      </c>
      <c r="D13" s="30">
        <v>14</v>
      </c>
    </row>
    <row r="14" spans="1:4">
      <c r="A14" s="24" t="s">
        <v>11</v>
      </c>
      <c r="B14" s="31" t="s">
        <v>52</v>
      </c>
      <c r="C14" s="29" t="s">
        <v>60</v>
      </c>
      <c r="D14" s="30">
        <v>1</v>
      </c>
    </row>
    <row r="15" spans="1:4">
      <c r="A15" s="24" t="s">
        <v>93</v>
      </c>
      <c r="B15" s="31" t="s">
        <v>53</v>
      </c>
      <c r="C15" s="29" t="s">
        <v>60</v>
      </c>
      <c r="D15" s="30">
        <v>1</v>
      </c>
    </row>
    <row r="16" spans="1:4" ht="18" customHeight="1">
      <c r="A16" s="24" t="s">
        <v>95</v>
      </c>
      <c r="B16" s="31" t="s">
        <v>58</v>
      </c>
      <c r="C16" s="29" t="s">
        <v>21</v>
      </c>
      <c r="D16" s="30">
        <v>493</v>
      </c>
    </row>
    <row r="17" spans="1:4" ht="30">
      <c r="A17" s="24" t="s">
        <v>96</v>
      </c>
      <c r="B17" s="31" t="s">
        <v>59</v>
      </c>
      <c r="C17" s="32" t="s">
        <v>19</v>
      </c>
      <c r="D17" s="30">
        <v>8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E08-DB1A-4692-A812-9C5D00CC1FF8}">
  <dimension ref="A1:D13"/>
  <sheetViews>
    <sheetView view="pageBreakPreview" zoomScaleNormal="100" zoomScaleSheetLayoutView="100" workbookViewId="0">
      <selection activeCell="B18" sqref="B18"/>
    </sheetView>
  </sheetViews>
  <sheetFormatPr defaultRowHeight="15"/>
  <cols>
    <col min="1" max="1" width="9.140625" style="26"/>
    <col min="2" max="2" width="53.140625" style="26" customWidth="1"/>
    <col min="3" max="3" width="12.140625" style="26" customWidth="1"/>
    <col min="4" max="4" width="11.85546875" style="26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 ht="15" customHeight="1">
      <c r="A3" s="14"/>
      <c r="B3" s="50"/>
      <c r="C3" s="50"/>
      <c r="D3" s="50"/>
    </row>
    <row r="4" spans="1:4">
      <c r="A4" s="14"/>
      <c r="B4" s="69" t="s">
        <v>102</v>
      </c>
      <c r="C4" s="69"/>
      <c r="D4" s="69"/>
    </row>
    <row r="5" spans="1:4" ht="15" customHeight="1">
      <c r="A5" s="77" t="s">
        <v>90</v>
      </c>
      <c r="B5" s="71" t="s">
        <v>69</v>
      </c>
      <c r="C5" s="72" t="s">
        <v>70</v>
      </c>
      <c r="D5" s="73" t="s">
        <v>91</v>
      </c>
    </row>
    <row r="6" spans="1:4">
      <c r="A6" s="78"/>
      <c r="B6" s="71"/>
      <c r="C6" s="72"/>
      <c r="D6" s="73"/>
    </row>
    <row r="7" spans="1:4">
      <c r="A7" s="78"/>
      <c r="B7" s="71"/>
      <c r="C7" s="72"/>
      <c r="D7" s="73"/>
    </row>
    <row r="8" spans="1:4">
      <c r="A8" s="37">
        <v>1</v>
      </c>
      <c r="B8" s="74" t="s">
        <v>23</v>
      </c>
      <c r="C8" s="75"/>
      <c r="D8" s="76"/>
    </row>
    <row r="9" spans="1:4">
      <c r="A9" s="24" t="s">
        <v>2</v>
      </c>
      <c r="B9" s="28" t="s">
        <v>24</v>
      </c>
      <c r="C9" s="32" t="s">
        <v>22</v>
      </c>
      <c r="D9" s="30">
        <v>228</v>
      </c>
    </row>
    <row r="10" spans="1:4" ht="16.5" customHeight="1">
      <c r="A10" s="24" t="s">
        <v>5</v>
      </c>
      <c r="B10" s="28" t="s">
        <v>71</v>
      </c>
      <c r="C10" s="32" t="s">
        <v>21</v>
      </c>
      <c r="D10" s="30">
        <v>6825</v>
      </c>
    </row>
    <row r="11" spans="1:4">
      <c r="A11" s="24" t="s">
        <v>7</v>
      </c>
      <c r="B11" s="28" t="s">
        <v>42</v>
      </c>
      <c r="C11" s="32" t="s">
        <v>15</v>
      </c>
      <c r="D11" s="33">
        <f>D13</f>
        <v>2900</v>
      </c>
    </row>
    <row r="12" spans="1:4" ht="17.25" customHeight="1">
      <c r="A12" s="24" t="s">
        <v>9</v>
      </c>
      <c r="B12" s="28" t="s">
        <v>25</v>
      </c>
      <c r="C12" s="32" t="s">
        <v>21</v>
      </c>
      <c r="D12" s="30">
        <v>9595</v>
      </c>
    </row>
    <row r="13" spans="1:4">
      <c r="A13" s="24" t="s">
        <v>10</v>
      </c>
      <c r="B13" s="28" t="s">
        <v>26</v>
      </c>
      <c r="C13" s="32" t="s">
        <v>15</v>
      </c>
      <c r="D13" s="30">
        <f>145+2750+5</f>
        <v>2900</v>
      </c>
    </row>
  </sheetData>
  <mergeCells count="9">
    <mergeCell ref="B8:D8"/>
    <mergeCell ref="A1:D1"/>
    <mergeCell ref="A2:D2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74EF-C87F-4A92-A116-0200B5DD8F50}">
  <dimension ref="A1:D24"/>
  <sheetViews>
    <sheetView view="pageBreakPreview" zoomScaleNormal="100" zoomScaleSheetLayoutView="100" workbookViewId="0">
      <selection activeCell="F21" sqref="F21"/>
    </sheetView>
  </sheetViews>
  <sheetFormatPr defaultRowHeight="15"/>
  <cols>
    <col min="1" max="1" width="9.140625" style="26"/>
    <col min="2" max="2" width="45.5703125" style="26" customWidth="1"/>
    <col min="3" max="3" width="11.42578125" style="26" customWidth="1"/>
    <col min="4" max="4" width="14" style="40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>
      <c r="A3" s="14"/>
      <c r="B3" s="50"/>
      <c r="C3" s="50"/>
      <c r="D3" s="50"/>
    </row>
    <row r="4" spans="1:4">
      <c r="A4" s="14"/>
      <c r="B4" s="69" t="s">
        <v>103</v>
      </c>
      <c r="C4" s="69"/>
      <c r="D4" s="69"/>
    </row>
    <row r="5" spans="1:4" ht="15" customHeight="1">
      <c r="A5" s="77" t="s">
        <v>90</v>
      </c>
      <c r="B5" s="71" t="s">
        <v>69</v>
      </c>
      <c r="C5" s="72" t="s">
        <v>70</v>
      </c>
      <c r="D5" s="73" t="s">
        <v>91</v>
      </c>
    </row>
    <row r="6" spans="1:4">
      <c r="A6" s="78"/>
      <c r="B6" s="71"/>
      <c r="C6" s="72"/>
      <c r="D6" s="73"/>
    </row>
    <row r="7" spans="1:4">
      <c r="A7" s="78"/>
      <c r="B7" s="71"/>
      <c r="C7" s="72"/>
      <c r="D7" s="73"/>
    </row>
    <row r="8" spans="1:4">
      <c r="A8" s="37">
        <v>1</v>
      </c>
      <c r="B8" s="79" t="s">
        <v>27</v>
      </c>
      <c r="C8" s="80"/>
      <c r="D8" s="81"/>
    </row>
    <row r="9" spans="1:4">
      <c r="A9" s="24" t="s">
        <v>2</v>
      </c>
      <c r="B9" s="28" t="s">
        <v>28</v>
      </c>
      <c r="C9" s="29" t="s">
        <v>15</v>
      </c>
      <c r="D9" s="30">
        <v>2433</v>
      </c>
    </row>
    <row r="10" spans="1:4">
      <c r="A10" s="24" t="s">
        <v>5</v>
      </c>
      <c r="B10" s="28" t="s">
        <v>30</v>
      </c>
      <c r="C10" s="29" t="s">
        <v>15</v>
      </c>
      <c r="D10" s="30">
        <v>429</v>
      </c>
    </row>
    <row r="11" spans="1:4">
      <c r="A11" s="24" t="s">
        <v>7</v>
      </c>
      <c r="B11" s="28" t="s">
        <v>43</v>
      </c>
      <c r="C11" s="29" t="s">
        <v>29</v>
      </c>
      <c r="D11" s="30">
        <v>32.4</v>
      </c>
    </row>
    <row r="12" spans="1:4">
      <c r="A12" s="24" t="s">
        <v>9</v>
      </c>
      <c r="B12" s="28" t="s">
        <v>31</v>
      </c>
      <c r="C12" s="29" t="s">
        <v>22</v>
      </c>
      <c r="D12" s="30">
        <v>1050</v>
      </c>
    </row>
    <row r="13" spans="1:4">
      <c r="A13" s="24" t="s">
        <v>10</v>
      </c>
      <c r="B13" s="28" t="s">
        <v>44</v>
      </c>
      <c r="C13" s="29" t="s">
        <v>19</v>
      </c>
      <c r="D13" s="30">
        <v>8</v>
      </c>
    </row>
    <row r="14" spans="1:4">
      <c r="A14" s="24" t="s">
        <v>11</v>
      </c>
      <c r="B14" s="28" t="s">
        <v>66</v>
      </c>
      <c r="C14" s="29" t="s">
        <v>19</v>
      </c>
      <c r="D14" s="30">
        <v>2</v>
      </c>
    </row>
    <row r="15" spans="1:4" ht="30">
      <c r="A15" s="24" t="s">
        <v>93</v>
      </c>
      <c r="B15" s="28" t="s">
        <v>68</v>
      </c>
      <c r="C15" s="32" t="s">
        <v>15</v>
      </c>
      <c r="D15" s="30">
        <f>0.7*(0.45+5.33)+0.7*(0.45+3)</f>
        <v>6.4610000000000003</v>
      </c>
    </row>
    <row r="16" spans="1:4">
      <c r="A16" s="24"/>
      <c r="B16" s="13" t="s">
        <v>74</v>
      </c>
      <c r="C16" s="29"/>
      <c r="D16" s="30"/>
    </row>
    <row r="17" spans="1:4">
      <c r="A17" s="37" t="s">
        <v>12</v>
      </c>
      <c r="B17" s="79" t="s">
        <v>32</v>
      </c>
      <c r="C17" s="80"/>
      <c r="D17" s="81"/>
    </row>
    <row r="18" spans="1:4">
      <c r="A18" s="24" t="s">
        <v>14</v>
      </c>
      <c r="B18" s="28" t="s">
        <v>46</v>
      </c>
      <c r="C18" s="29" t="s">
        <v>15</v>
      </c>
      <c r="D18" s="30">
        <f>(1.6+2.15)*228</f>
        <v>855</v>
      </c>
    </row>
    <row r="19" spans="1:4">
      <c r="A19" s="24" t="s">
        <v>16</v>
      </c>
      <c r="B19" s="28" t="s">
        <v>47</v>
      </c>
      <c r="C19" s="29" t="s">
        <v>21</v>
      </c>
      <c r="D19" s="30">
        <f>0.25*0.29*228</f>
        <v>16.529999999999998</v>
      </c>
    </row>
    <row r="20" spans="1:4">
      <c r="A20" s="24" t="s">
        <v>17</v>
      </c>
      <c r="B20" s="34" t="s">
        <v>61</v>
      </c>
      <c r="C20" s="29" t="s">
        <v>21</v>
      </c>
      <c r="D20" s="30">
        <f>1.33*228</f>
        <v>303.24</v>
      </c>
    </row>
    <row r="21" spans="1:4">
      <c r="A21" s="24" t="s">
        <v>18</v>
      </c>
      <c r="B21" s="34" t="s">
        <v>45</v>
      </c>
      <c r="C21" s="29" t="s">
        <v>29</v>
      </c>
      <c r="D21" s="30">
        <v>25</v>
      </c>
    </row>
    <row r="22" spans="1:4" ht="30">
      <c r="A22" s="24" t="s">
        <v>20</v>
      </c>
      <c r="B22" s="28" t="s">
        <v>37</v>
      </c>
      <c r="C22" s="32" t="s">
        <v>15</v>
      </c>
      <c r="D22" s="30">
        <f>227.4*2</f>
        <v>454.8</v>
      </c>
    </row>
    <row r="23" spans="1:4">
      <c r="B23" s="13" t="s">
        <v>74</v>
      </c>
      <c r="C23" s="6"/>
      <c r="D23" s="25"/>
    </row>
    <row r="24" spans="1:4">
      <c r="B24" s="13" t="s">
        <v>104</v>
      </c>
      <c r="C24" s="6"/>
      <c r="D24" s="25"/>
    </row>
  </sheetData>
  <mergeCells count="10">
    <mergeCell ref="A1:D1"/>
    <mergeCell ref="A2:D2"/>
    <mergeCell ref="B8:D8"/>
    <mergeCell ref="B17:D17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75C8-F0B0-46AD-A9F0-288C57E5242D}">
  <dimension ref="A1:D14"/>
  <sheetViews>
    <sheetView view="pageBreakPreview" zoomScaleNormal="100" zoomScaleSheetLayoutView="100" workbookViewId="0">
      <selection activeCell="B22" sqref="B22"/>
    </sheetView>
  </sheetViews>
  <sheetFormatPr defaultRowHeight="15"/>
  <cols>
    <col min="1" max="1" width="9.140625" style="26"/>
    <col min="2" max="2" width="43.5703125" style="26" customWidth="1"/>
    <col min="3" max="3" width="11.7109375" style="26" customWidth="1"/>
    <col min="4" max="4" width="10.85546875" style="40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>
      <c r="A3" s="14"/>
      <c r="B3" s="50"/>
      <c r="C3" s="50"/>
      <c r="D3" s="50"/>
    </row>
    <row r="4" spans="1:4">
      <c r="A4" s="14"/>
      <c r="B4" s="69" t="s">
        <v>105</v>
      </c>
      <c r="C4" s="69"/>
      <c r="D4" s="69"/>
    </row>
    <row r="5" spans="1:4" ht="15" customHeight="1">
      <c r="A5" s="77" t="s">
        <v>90</v>
      </c>
      <c r="B5" s="71" t="s">
        <v>69</v>
      </c>
      <c r="C5" s="72" t="s">
        <v>70</v>
      </c>
      <c r="D5" s="73" t="s">
        <v>91</v>
      </c>
    </row>
    <row r="6" spans="1:4">
      <c r="A6" s="78"/>
      <c r="B6" s="71"/>
      <c r="C6" s="72"/>
      <c r="D6" s="73"/>
    </row>
    <row r="7" spans="1:4">
      <c r="A7" s="78"/>
      <c r="B7" s="71"/>
      <c r="C7" s="72"/>
      <c r="D7" s="73"/>
    </row>
    <row r="8" spans="1:4">
      <c r="A8" s="37">
        <v>1</v>
      </c>
      <c r="B8" s="82" t="s">
        <v>33</v>
      </c>
      <c r="C8" s="83"/>
      <c r="D8" s="84"/>
    </row>
    <row r="9" spans="1:4" ht="16.5" customHeight="1">
      <c r="A9" s="24" t="s">
        <v>2</v>
      </c>
      <c r="B9" s="28" t="s">
        <v>64</v>
      </c>
      <c r="C9" s="29" t="s">
        <v>15</v>
      </c>
      <c r="D9" s="30">
        <f>D10+D12*0.5</f>
        <v>1435.5</v>
      </c>
    </row>
    <row r="10" spans="1:4">
      <c r="A10" s="24" t="s">
        <v>5</v>
      </c>
      <c r="B10" s="28" t="s">
        <v>63</v>
      </c>
      <c r="C10" s="29" t="s">
        <v>15</v>
      </c>
      <c r="D10" s="30">
        <v>1330</v>
      </c>
    </row>
    <row r="11" spans="1:4" ht="15" customHeight="1">
      <c r="A11" s="24" t="s">
        <v>7</v>
      </c>
      <c r="B11" s="28" t="s">
        <v>62</v>
      </c>
      <c r="C11" s="29" t="s">
        <v>15</v>
      </c>
      <c r="D11" s="30">
        <v>1812</v>
      </c>
    </row>
    <row r="12" spans="1:4" ht="18" customHeight="1">
      <c r="A12" s="24" t="s">
        <v>9</v>
      </c>
      <c r="B12" s="28" t="s">
        <v>48</v>
      </c>
      <c r="C12" s="29" t="s">
        <v>22</v>
      </c>
      <c r="D12" s="30">
        <v>211</v>
      </c>
    </row>
    <row r="13" spans="1:4">
      <c r="A13" s="24" t="s">
        <v>10</v>
      </c>
      <c r="B13" s="28" t="s">
        <v>65</v>
      </c>
      <c r="C13" s="29" t="s">
        <v>15</v>
      </c>
      <c r="D13" s="30">
        <v>1330</v>
      </c>
    </row>
    <row r="14" spans="1:4" ht="30">
      <c r="A14" s="24" t="s">
        <v>11</v>
      </c>
      <c r="B14" s="28" t="s">
        <v>49</v>
      </c>
      <c r="C14" s="29" t="s">
        <v>15</v>
      </c>
      <c r="D14" s="30">
        <v>482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C75B-9E7A-4B9A-BFCB-4829A6CA853D}">
  <dimension ref="A1:D17"/>
  <sheetViews>
    <sheetView view="pageBreakPreview" zoomScaleNormal="100" zoomScaleSheetLayoutView="100" workbookViewId="0">
      <selection activeCell="G28" sqref="G28"/>
    </sheetView>
  </sheetViews>
  <sheetFormatPr defaultRowHeight="15"/>
  <cols>
    <col min="1" max="1" width="9.140625" style="26"/>
    <col min="2" max="2" width="45.5703125" style="26" customWidth="1"/>
    <col min="3" max="3" width="12" style="26" customWidth="1"/>
    <col min="4" max="4" width="11.28515625" style="27" customWidth="1"/>
    <col min="5" max="16384" width="9.140625" style="26"/>
  </cols>
  <sheetData>
    <row r="1" spans="1:4">
      <c r="A1" s="64" t="s">
        <v>113</v>
      </c>
      <c r="B1" s="64"/>
      <c r="C1" s="64"/>
      <c r="D1" s="64"/>
    </row>
    <row r="2" spans="1:4">
      <c r="A2" s="65" t="s">
        <v>114</v>
      </c>
      <c r="B2" s="65"/>
      <c r="C2" s="65"/>
      <c r="D2" s="65"/>
    </row>
    <row r="3" spans="1:4">
      <c r="A3" s="14"/>
      <c r="B3" s="50"/>
      <c r="C3" s="50"/>
      <c r="D3" s="50"/>
    </row>
    <row r="4" spans="1:4">
      <c r="A4" s="14"/>
      <c r="B4" s="69" t="s">
        <v>105</v>
      </c>
      <c r="C4" s="69"/>
      <c r="D4" s="69"/>
    </row>
    <row r="5" spans="1:4" ht="15" customHeight="1">
      <c r="A5" s="77" t="s">
        <v>90</v>
      </c>
      <c r="B5" s="71" t="s">
        <v>69</v>
      </c>
      <c r="C5" s="72" t="s">
        <v>70</v>
      </c>
      <c r="D5" s="73" t="s">
        <v>91</v>
      </c>
    </row>
    <row r="6" spans="1:4">
      <c r="A6" s="78"/>
      <c r="B6" s="71"/>
      <c r="C6" s="72"/>
      <c r="D6" s="73"/>
    </row>
    <row r="7" spans="1:4">
      <c r="A7" s="78"/>
      <c r="B7" s="71"/>
      <c r="C7" s="72"/>
      <c r="D7" s="73"/>
    </row>
    <row r="8" spans="1:4">
      <c r="A8" s="37" t="s">
        <v>0</v>
      </c>
      <c r="B8" s="85" t="s">
        <v>34</v>
      </c>
      <c r="C8" s="86"/>
      <c r="D8" s="87"/>
    </row>
    <row r="9" spans="1:4">
      <c r="A9" s="24" t="s">
        <v>2</v>
      </c>
      <c r="B9" s="28" t="s">
        <v>50</v>
      </c>
      <c r="C9" s="29" t="s">
        <v>19</v>
      </c>
      <c r="D9" s="30">
        <v>1</v>
      </c>
    </row>
    <row r="10" spans="1:4">
      <c r="A10" s="24" t="s">
        <v>5</v>
      </c>
      <c r="B10" s="28" t="s">
        <v>51</v>
      </c>
      <c r="C10" s="29" t="s">
        <v>22</v>
      </c>
      <c r="D10" s="30">
        <v>228</v>
      </c>
    </row>
    <row r="11" spans="1:4" ht="30">
      <c r="A11" s="24" t="s">
        <v>7</v>
      </c>
      <c r="B11" s="28" t="s">
        <v>35</v>
      </c>
      <c r="C11" s="32" t="s">
        <v>4</v>
      </c>
      <c r="D11" s="30">
        <v>1</v>
      </c>
    </row>
    <row r="12" spans="1:4" ht="18" customHeight="1">
      <c r="A12" s="24" t="s">
        <v>9</v>
      </c>
      <c r="B12" s="28" t="s">
        <v>36</v>
      </c>
      <c r="C12" s="29" t="s">
        <v>19</v>
      </c>
      <c r="D12" s="30">
        <v>13</v>
      </c>
    </row>
    <row r="13" spans="1:4">
      <c r="A13" s="24" t="s">
        <v>10</v>
      </c>
      <c r="B13" s="28" t="s">
        <v>39</v>
      </c>
      <c r="C13" s="29" t="s">
        <v>60</v>
      </c>
      <c r="D13" s="30">
        <v>1</v>
      </c>
    </row>
    <row r="14" spans="1:4">
      <c r="A14" s="24" t="s">
        <v>11</v>
      </c>
      <c r="B14" s="28" t="s">
        <v>67</v>
      </c>
      <c r="C14" s="29" t="s">
        <v>19</v>
      </c>
      <c r="D14" s="30">
        <v>4</v>
      </c>
    </row>
    <row r="15" spans="1:4">
      <c r="A15" s="24" t="s">
        <v>93</v>
      </c>
      <c r="B15" s="28" t="s">
        <v>108</v>
      </c>
      <c r="C15" s="29" t="s">
        <v>60</v>
      </c>
      <c r="D15" s="30">
        <v>1</v>
      </c>
    </row>
    <row r="16" spans="1:4">
      <c r="A16" s="24" t="s">
        <v>95</v>
      </c>
      <c r="B16" s="39" t="s">
        <v>116</v>
      </c>
      <c r="C16" s="10" t="s">
        <v>92</v>
      </c>
      <c r="D16" s="30">
        <v>1</v>
      </c>
    </row>
    <row r="17" spans="1:4">
      <c r="A17" s="24" t="s">
        <v>96</v>
      </c>
      <c r="B17" s="6" t="s">
        <v>117</v>
      </c>
      <c r="C17" s="25" t="s">
        <v>92</v>
      </c>
      <c r="D17" s="45">
        <v>1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Koptāme</vt:lpstr>
      <vt:lpstr>SD</vt:lpstr>
      <vt:lpstr>Demontaza</vt:lpstr>
      <vt:lpstr>Zemes darbi</vt:lpstr>
      <vt:lpstr>HR</vt:lpstr>
      <vt:lpstr>CD</vt:lpstr>
      <vt:lpstr>Dazadi darbi</vt:lpstr>
      <vt:lpstr>'Dazadi darbi'!Print_Area</vt:lpstr>
      <vt:lpstr>SD!Print_Area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</dc:creator>
  <cp:lastModifiedBy>Renāte Dzērviniece</cp:lastModifiedBy>
  <cp:lastPrinted>2018-06-05T06:57:58Z</cp:lastPrinted>
  <dcterms:created xsi:type="dcterms:W3CDTF">2018-05-16T15:51:03Z</dcterms:created>
  <dcterms:modified xsi:type="dcterms:W3CDTF">2018-06-15T10:12:10Z</dcterms:modified>
</cp:coreProperties>
</file>