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P:\iepirkumi\iepirkumi\2024_Iepirkumi\2024_42_Jana 19_Fasades un logu atjaunosana\"/>
    </mc:Choice>
  </mc:AlternateContent>
  <xr:revisionPtr revIDLastSave="0" documentId="13_ncr:1_{86A5667C-4B4E-4ADB-8778-5F68AD05E0BD}" xr6:coauthVersionLast="47" xr6:coauthVersionMax="47" xr10:uidLastSave="{00000000-0000-0000-0000-000000000000}"/>
  <bookViews>
    <workbookView xWindow="-120" yWindow="-120" windowWidth="29040" windowHeight="15720" activeTab="2" xr2:uid="{00000000-000D-0000-FFFF-FFFF00000000}"/>
  </bookViews>
  <sheets>
    <sheet name="Kopsavilkums" sheetId="14" r:id="rId1"/>
    <sheet name="1" sheetId="11" r:id="rId2"/>
    <sheet name="2" sheetId="12" r:id="rId3"/>
  </sheets>
  <definedNames>
    <definedName name="_xlnm.Print_Area" localSheetId="1">'1'!$A$1:$P$78</definedName>
    <definedName name="_xlnm.Print_Area" localSheetId="2">'2'!$A$1:$P$34</definedName>
    <definedName name="_xlnm.Print_Area" localSheetId="0">Kopsavilkums!$A$1:$I$36</definedName>
    <definedName name="_xlnm.Print_Titles" localSheetId="1">'1'!$8:$10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9" i="11" l="1"/>
  <c r="P30" i="12"/>
  <c r="E56" i="11"/>
  <c r="E57" i="11"/>
  <c r="E44" i="11" l="1"/>
  <c r="O30" i="12" l="1"/>
  <c r="N30" i="12"/>
  <c r="E41" i="11"/>
  <c r="E39" i="11"/>
  <c r="E36" i="11"/>
  <c r="O34" i="11"/>
  <c r="N34" i="11"/>
  <c r="M34" i="11"/>
  <c r="K34" i="11"/>
  <c r="G34" i="11"/>
  <c r="F34" i="11" s="1"/>
  <c r="L34" i="11" s="1"/>
  <c r="E33" i="11"/>
  <c r="E30" i="11"/>
  <c r="E28" i="11"/>
  <c r="E25" i="11"/>
  <c r="O23" i="11"/>
  <c r="N23" i="11"/>
  <c r="M23" i="11"/>
  <c r="K23" i="11"/>
  <c r="G23" i="11"/>
  <c r="F23" i="11" s="1"/>
  <c r="L23" i="11" s="1"/>
  <c r="E21" i="11"/>
  <c r="E18" i="11"/>
  <c r="L30" i="12" l="1"/>
  <c r="M30" i="12"/>
  <c r="P34" i="11"/>
  <c r="P23" i="11"/>
  <c r="K50" i="11" l="1"/>
  <c r="M50" i="11"/>
  <c r="N50" i="11"/>
  <c r="O50" i="11"/>
  <c r="G50" i="11"/>
  <c r="F50" i="11" s="1"/>
  <c r="L50" i="11" s="1"/>
  <c r="E16" i="11"/>
  <c r="E13" i="11"/>
  <c r="P50" i="11" l="1"/>
  <c r="L69" i="11" l="1"/>
  <c r="M69" i="11"/>
  <c r="N69" i="11"/>
  <c r="O69" i="11"/>
</calcChain>
</file>

<file path=xl/sharedStrings.xml><?xml version="1.0" encoding="utf-8"?>
<sst xmlns="http://schemas.openxmlformats.org/spreadsheetml/2006/main" count="292" uniqueCount="155">
  <si>
    <t>Darbu nosaukums</t>
  </si>
  <si>
    <t xml:space="preserve">Kods </t>
  </si>
  <si>
    <t>Daudzums</t>
  </si>
  <si>
    <t xml:space="preserve">           Vienību izmaksas</t>
  </si>
  <si>
    <t>Kopā uz visu apjomu</t>
  </si>
  <si>
    <t>Mērvienība</t>
  </si>
  <si>
    <t>Nr. p. k.</t>
  </si>
  <si>
    <r>
      <t>Mehānismi (</t>
    </r>
    <r>
      <rPr>
        <b/>
        <i/>
        <sz val="10"/>
        <rFont val="Times New Roman"/>
        <family val="1"/>
        <charset val="186"/>
      </rPr>
      <t>euro</t>
    </r>
    <r>
      <rPr>
        <b/>
        <sz val="10"/>
        <rFont val="Times New Roman"/>
        <family val="1"/>
        <charset val="186"/>
      </rPr>
      <t>)</t>
    </r>
  </si>
  <si>
    <r>
      <t>Kopā (</t>
    </r>
    <r>
      <rPr>
        <b/>
        <i/>
        <sz val="10"/>
        <rFont val="Times New Roman"/>
        <family val="1"/>
        <charset val="186"/>
      </rPr>
      <t>euro</t>
    </r>
    <r>
      <rPr>
        <b/>
        <sz val="10"/>
        <rFont val="Times New Roman"/>
        <family val="1"/>
        <charset val="186"/>
      </rPr>
      <t>)</t>
    </r>
  </si>
  <si>
    <r>
      <t>Summa (</t>
    </r>
    <r>
      <rPr>
        <b/>
        <i/>
        <sz val="10"/>
        <rFont val="Times New Roman"/>
        <family val="1"/>
        <charset val="186"/>
      </rPr>
      <t>euro</t>
    </r>
    <r>
      <rPr>
        <b/>
        <sz val="10"/>
        <rFont val="Times New Roman"/>
        <family val="1"/>
        <charset val="186"/>
      </rPr>
      <t>)</t>
    </r>
  </si>
  <si>
    <t>m2</t>
  </si>
  <si>
    <t>krāsa</t>
  </si>
  <si>
    <t>l</t>
  </si>
  <si>
    <t>m</t>
  </si>
  <si>
    <t>kompl</t>
  </si>
  <si>
    <t>Fasādes pārkrāsošana</t>
  </si>
  <si>
    <t>Fasādes tīrīšana, gruntēšana</t>
  </si>
  <si>
    <t>grunts</t>
  </si>
  <si>
    <t>dienas</t>
  </si>
  <si>
    <t>Kopā</t>
  </si>
  <si>
    <t>Citi darbi</t>
  </si>
  <si>
    <t>Sastādīja:</t>
  </si>
  <si>
    <t>Pārbaudīja</t>
  </si>
  <si>
    <t>Objekta adrese:  Jāņa iela 19, Ventspilī</t>
  </si>
  <si>
    <t>Daļēja fasādes špaktelēšana, plaisu aizdare un slīpēšana</t>
  </si>
  <si>
    <t>Karnīžu tīrīšana, gruntēšana</t>
  </si>
  <si>
    <t>Karnīžu labošana, špaktelēšana un slīpēšana</t>
  </si>
  <si>
    <t>Karnīžu pārkrāsošana</t>
  </si>
  <si>
    <t xml:space="preserve">Austrumu fasādes pārkrāsošana </t>
  </si>
  <si>
    <t xml:space="preserve">Ziemeļu fasādes pārkrāsošana </t>
  </si>
  <si>
    <t>Sastatņu montāža, demontāža un noma</t>
  </si>
  <si>
    <t xml:space="preserve">Rietumu fasādes pārkrāsošana </t>
  </si>
  <si>
    <t xml:space="preserve"> </t>
  </si>
  <si>
    <t>Remonts koka logiem</t>
  </si>
  <si>
    <t>gab</t>
  </si>
  <si>
    <t>Esošā logu roktura demontāža, jauna balta Roto (vai ekvivalents) roktura uzstādīšana.</t>
  </si>
  <si>
    <t>Drūpošo, atdalījušos apmetumu nokalt, atjaunot (restaurēt) atbilstoši esošajiem paraugiem.</t>
  </si>
  <si>
    <t>Terases sienas dēļiem atlobījušās krāsas noņemšana, izteiktu iedobju špaktelēšana un slīpēšana un krāsošana divas reizes. Krāsa pēc Ēku krāsu pases.</t>
  </si>
  <si>
    <t>AL torņa izmantošana</t>
  </si>
  <si>
    <t>Kāpņu atbalstsienas apmešana ar apmetumu</t>
  </si>
  <si>
    <t>Cokola un kāpņu atbalstsienas krāsošana 2x, ieskaitot gruntēšanu un špaktelēšanu</t>
  </si>
  <si>
    <t>Cokola apmešana ar sanācijas apmetumu 2,5 cm biezumā
THERMOPAL - SP (vai ekvivalents) THERMOPAL-SR44 (vai ekvivalents)</t>
  </si>
  <si>
    <t>Uztvērējaku (gūlija) OD400/315 h=1; h=1,66; h=3,52 m</t>
  </si>
  <si>
    <t>Lietus ūdens noteksistēmai ziemeļu un rietumu fasādē, demontēt lejasgalu, montēt notekcauruli D125</t>
  </si>
  <si>
    <t>Esošā bruģa seguma demontāža</t>
  </si>
  <si>
    <t xml:space="preserve"> Ventspils brīvostas pārvaldes ēkas logu atjaunošana</t>
  </si>
  <si>
    <t xml:space="preserve"> Ventspils brīvostas pārvaldes ēkas fasādes atjaunošana</t>
  </si>
  <si>
    <t>KOPTĀME</t>
  </si>
  <si>
    <t>Vispārējie būvdarbi</t>
  </si>
  <si>
    <t>(būvdarba veids vai konstruktīvā elementa nosaukums)</t>
  </si>
  <si>
    <t>Par kopējo summu (euro)</t>
  </si>
  <si>
    <t>Kopējā darbietilpība, c/h</t>
  </si>
  <si>
    <t>Nr.p.k.</t>
  </si>
  <si>
    <t>Kods, tāmes Nr.</t>
  </si>
  <si>
    <t>Būvdarbu veids vai konstruktīvā elementa nosaukums</t>
  </si>
  <si>
    <t>Tāmes izmaksas</t>
  </si>
  <si>
    <t>Tai skaitā</t>
  </si>
  <si>
    <t>Darbietilpība c/h</t>
  </si>
  <si>
    <t>darba alga</t>
  </si>
  <si>
    <t>būvizstrādājumi</t>
  </si>
  <si>
    <t>mehānismi</t>
  </si>
  <si>
    <t>KOPĀ</t>
  </si>
  <si>
    <t>Virsizdevumi (%)</t>
  </si>
  <si>
    <t>Peļņa (%)</t>
  </si>
  <si>
    <t>Līgumcena (pavisam kopā bez PVN):</t>
  </si>
  <si>
    <t>Pievienotās vērtības nodoklis PVN: 21%</t>
  </si>
  <si>
    <t>Līgumsumma (pavisam kopā + PVN):</t>
  </si>
  <si>
    <t>Lokālā tāme Nr.1</t>
  </si>
  <si>
    <t>Lokālā tāme Nr.2</t>
  </si>
  <si>
    <t>Izbūvēt PP kanalizācijas caurules SN8, OD160, tai skaitā veidgabalus, montāža tranšejā</t>
  </si>
  <si>
    <t>Pieslēgt notekcaurules pie lietus ūdens sedimentācijas tvertnes  DN 125 (vertikāli)</t>
  </si>
  <si>
    <t>Bruģakmens seguma izbūve veidojot slīpumu</t>
  </si>
  <si>
    <t>Objekta nosaukums: “Ventspils brīvostas pārvaldes ēkas fasādes un logu atjaunošana Jāņa ielā 19, Ventspilī”</t>
  </si>
  <si>
    <t>Kāpņu atbalsta siena (ziemeļu fasādē)</t>
  </si>
  <si>
    <t>1.</t>
  </si>
  <si>
    <t>1.1.</t>
  </si>
  <si>
    <t>3.3.</t>
  </si>
  <si>
    <t>4.4.</t>
  </si>
  <si>
    <t>2.2.</t>
  </si>
  <si>
    <t>1.2.</t>
  </si>
  <si>
    <t>1.3.</t>
  </si>
  <si>
    <t>1.4.</t>
  </si>
  <si>
    <t>1.5.</t>
  </si>
  <si>
    <t>1.6.</t>
  </si>
  <si>
    <t>1.7.</t>
  </si>
  <si>
    <t>2.</t>
  </si>
  <si>
    <t>2.1.</t>
  </si>
  <si>
    <t>2.3.</t>
  </si>
  <si>
    <t>2.4.</t>
  </si>
  <si>
    <t>2.5.</t>
  </si>
  <si>
    <t>2.6.</t>
  </si>
  <si>
    <t>3.</t>
  </si>
  <si>
    <t>3.1.</t>
  </si>
  <si>
    <t>3.2.</t>
  </si>
  <si>
    <t>3.4.</t>
  </si>
  <si>
    <t>3.5.</t>
  </si>
  <si>
    <t>3.6.</t>
  </si>
  <si>
    <t>4.</t>
  </si>
  <si>
    <t>Terase ( dienvidu, rietumu fasādē)</t>
  </si>
  <si>
    <t>4.1.</t>
  </si>
  <si>
    <t>4.2.</t>
  </si>
  <si>
    <t>4.3.</t>
  </si>
  <si>
    <t>5.</t>
  </si>
  <si>
    <t>5.1.</t>
  </si>
  <si>
    <t>5.2.</t>
  </si>
  <si>
    <t>5.3.</t>
  </si>
  <si>
    <t>5.4.</t>
  </si>
  <si>
    <t>5.5.</t>
  </si>
  <si>
    <t>6.</t>
  </si>
  <si>
    <t>7.</t>
  </si>
  <si>
    <t>7.1.</t>
  </si>
  <si>
    <t>Lietus ūdens kanalizācijas izbūve (ziemeļu, rietumu fasādē)</t>
  </si>
  <si>
    <t>6.1.</t>
  </si>
  <si>
    <t>6.2.</t>
  </si>
  <si>
    <t>6.3.</t>
  </si>
  <si>
    <t>6.4.</t>
  </si>
  <si>
    <t>6.5.</t>
  </si>
  <si>
    <t>6.6.</t>
  </si>
  <si>
    <t>6.7.</t>
  </si>
  <si>
    <t>6.8.</t>
  </si>
  <si>
    <t>Jaunu koka logu izgatavošana, izbūve</t>
  </si>
  <si>
    <t xml:space="preserve">Koka loga L-10 (ar vērtnēm) 1440x2000 un palodzes demontāža </t>
  </si>
  <si>
    <t xml:space="preserve">Bojātā koka loga L-3 (ar vērtnēm) 1600x940 un palodzes demontāža. </t>
  </si>
  <si>
    <t>2.7.</t>
  </si>
  <si>
    <t>Jaunu koka durvju izgatavošana, izbūve</t>
  </si>
  <si>
    <t xml:space="preserve">Izgatavot un izbūvēt krāsotas iekšējās koka palodzes b=50mm </t>
  </si>
  <si>
    <t>2.8.</t>
  </si>
  <si>
    <t>Ārējās palodzes saudzīga demontāža, pēc logu montāžas, ailes apdares atpakaļ montāža</t>
  </si>
  <si>
    <t>Terases griestu/vēja kastes dēļiem atlobījušās krāsas noņemšana, izteiktu iedobju špaktelēšana un slīpēšana un krāsošana divas reizes. Krāsa pēc Ēku krāsu pases.</t>
  </si>
  <si>
    <t xml:space="preserve">              </t>
  </si>
  <si>
    <t>Kāpņu atbalstsienas un cokola apmetuma nokalšana līdz ķieģelim, mazgāšana ar augstspiediena ūdens strūklu, mūra irdeno daļas šuvju attīrīšana 2 cm dziļumā, horizontālās izolācijas izveide S-100-125mm</t>
  </si>
  <si>
    <t xml:space="preserve">Kāpņu atbalsta sienai apakšējā daļā, kur saskarās ar kāpnēm un cokola daļai uzklāt pret lietus ūdens šļakatās aizsardzību AQUAFIN-2K/M (vai ekvivalents) 40 cm augstumā </t>
  </si>
  <si>
    <t>Seguma atjaunošana, tai skaitā nesošās kārtas izbūve drenējošais slānis un šķembu slānis 15 cm biezumā</t>
  </si>
  <si>
    <t xml:space="preserve">Logu veramās daļas izņemšana, esošās blīvgumijas izgriešana, jaunas blīvgumijas Schlegel ar silto putu pildījumu (vai ekvivalents) montāža, furnitūras tīrīšana, furnitūras eļļošana ar Wurth (vai ekvivalents), logu veramās daļas atpakaļ montāža, furnitūras regulēšana. </t>
  </si>
  <si>
    <t>4.stāvā (Mansarda stāvā) vēdināšanas restes alumīnija rāmī - atlobījušās krāsas noņemšana, izteikta iedobju špaktelēšana, slīpēšana, krāsošana divas reizes, tonis pēc Ēkas krāsu pases.</t>
  </si>
  <si>
    <t>No iekšpuses koka logu  atlobījušās krāsas noņemšana, izteiktu iedobju špaktelēšana un slīpēšana. Loga un iekšējās palodzes krāsošana divas reizes. Krāsa analoga esošajai</t>
  </si>
  <si>
    <t>Durvju aiļu apdare ar reģipsi, špaktelēšana, slīpēšana, gruntēšana, krāsošana divās kārtās. Krāsa analoga esošajai.</t>
  </si>
  <si>
    <t>%</t>
  </si>
  <si>
    <t>Veikt esošo margu attīrīšanu ar smilšu strūklu vai mehāniski. Gruntēt un krāsot 2 kārtās, esošā tonī.</t>
  </si>
  <si>
    <t>Veikt esošo lampas kupola saudzīgu demontāžu, attīrīšanu, gruntēšanu un krāsošanu 2 kārtās, esošā tonī.</t>
  </si>
  <si>
    <t>Jauna 2-daļīga (ar divām vērtnēm),  koka loga L-10 (Tehniskās specifikācijas 4. pielikums) izgatavošana un izbūve, veidojot pieslēgumu pie iekšējās koka palodzes, krāsojot ar krāsu divās kārtās. Krāsa pēc Ēku krāsu pases.</t>
  </si>
  <si>
    <t>Jauna 2-daļīga (ar divām vērtnēm), koka loga L-3 (Tehniskās specifikācijas 4. pielikums) izgatavošana un izbūve, veidojot pieslēgumu pie koka palodzes, krāsojot ar krāsu divās kārtās. Krāsa pēc Ēku krāsu pases.</t>
  </si>
  <si>
    <t>Esošo dubulto durvju D-1 demontāža, jaunu dubulto durvju ekvivalentas esošajām izgatavošana no masīvas lapu koku koksnes, krāsot atbilstoši ēkas krāsu pasei uzstādīšana (Tehniskās specifikācijas 4. pielikums).</t>
  </si>
  <si>
    <t>Tāme sastādīta 2024. gada tirgus cenās</t>
  </si>
  <si>
    <t xml:space="preserve">Tāme sastādīta 2024. gada tirgus cenās </t>
  </si>
  <si>
    <r>
      <rPr>
        <b/>
        <i/>
        <sz val="10"/>
        <rFont val="Times New Roman"/>
        <family val="1"/>
        <charset val="186"/>
      </rPr>
      <t>2.pielikums</t>
    </r>
    <r>
      <rPr>
        <i/>
        <sz val="10"/>
        <rFont val="Times New Roman"/>
        <family val="1"/>
        <charset val="186"/>
      </rPr>
      <t xml:space="preserve">
Atklāta iepirkuma "Ventspils brīvostas pārvaldes ēkas fasādes un logu atjaunošana Jāņa ielā 19, Ventspilī"
VBOP 2024/42</t>
    </r>
  </si>
  <si>
    <t>Izbūvēt PP kanalizācijas caurules SN8, OD200,  tai skaitā veidgabalus, montāža tranšejā</t>
  </si>
  <si>
    <t>4. stāvā (Mansarda stāvā) no ārpuses esošo logu atlobījušās krāsas noņemšana, izteiktu iedobju špaktelēšana un slīpēšana, hermetizācija. Loga krāsošana divas reizes (krāsa tonēta pēc Ēkas krāsu pases) (logu specifikāciju skatīt tehniskās specifikācijas pielikumā Nr.4 Mansarda stāvs)</t>
  </si>
  <si>
    <r>
      <t>Būvizstrādājumi (</t>
    </r>
    <r>
      <rPr>
        <b/>
        <i/>
        <sz val="10"/>
        <rFont val="Times New Roman"/>
        <family val="1"/>
        <charset val="186"/>
      </rPr>
      <t>euro</t>
    </r>
    <r>
      <rPr>
        <b/>
        <sz val="10"/>
        <rFont val="Times New Roman"/>
        <family val="1"/>
        <charset val="186"/>
      </rPr>
      <t>)</t>
    </r>
  </si>
  <si>
    <t>Laika norma (c/h)</t>
  </si>
  <si>
    <r>
      <t>Darba samaksas likme (</t>
    </r>
    <r>
      <rPr>
        <b/>
        <i/>
        <sz val="10"/>
        <rFont val="Times New Roman"/>
        <family val="1"/>
        <charset val="186"/>
      </rPr>
      <t>euro</t>
    </r>
    <r>
      <rPr>
        <b/>
        <sz val="10"/>
        <rFont val="Times New Roman"/>
        <family val="1"/>
        <charset val="186"/>
      </rPr>
      <t>/h)</t>
    </r>
  </si>
  <si>
    <r>
      <t>Darba alga (</t>
    </r>
    <r>
      <rPr>
        <b/>
        <i/>
        <sz val="10"/>
        <rFont val="Times New Roman"/>
        <family val="1"/>
        <charset val="186"/>
      </rPr>
      <t>euro</t>
    </r>
    <r>
      <rPr>
        <b/>
        <sz val="10"/>
        <rFont val="Times New Roman"/>
        <family val="1"/>
        <charset val="186"/>
      </rPr>
      <t>)</t>
    </r>
  </si>
  <si>
    <t>Darbietilpība (c/h)</t>
  </si>
  <si>
    <t>Identifikācijas Nr. VBOP 2024/42</t>
  </si>
  <si>
    <t>Logu aiļu apdare ar rīģipsi, špaktelēšana, slīpēšana, gruntēšana, krāsošana divās kārtās. Krāsa analoga esošajai.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</si>
</sst>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_-* #,##0.00_-;\-* #,##0.00_-;_-* \-??_-;_-@_-"/>
    <numFmt numFmtId="166" formatCode="m\o\n\th\ d\,\ yyyy"/>
    <numFmt numFmtId="167" formatCode="#.00"/>
    <numFmt numFmtId="168" formatCode="#."/>
    <numFmt numFmtId="169" formatCode="_-[$€-2]\ * #,##0.00_-;\-[$€-2]\ * #,##0.00_-;_-[$€-2]\ * &quot;-&quot;??_-;_-@_-"/>
  </numFmts>
  <fonts count="35" x14ac:knownFonts="1">
    <font>
      <sz val="10"/>
      <name val="Arial"/>
      <charset val="186"/>
    </font>
    <font>
      <sz val="10"/>
      <name val="Arial"/>
      <family val="2"/>
      <charset val="186"/>
    </font>
    <font>
      <sz val="10"/>
      <name val="Helv"/>
    </font>
    <font>
      <sz val="10"/>
      <name val="Times New Roman"/>
      <family val="1"/>
      <charset val="186"/>
    </font>
    <font>
      <b/>
      <sz val="10"/>
      <name val="Times New Roman"/>
      <family val="1"/>
      <charset val="186"/>
    </font>
    <font>
      <sz val="8"/>
      <name val="Times New Roman"/>
      <family val="1"/>
      <charset val="186"/>
    </font>
    <font>
      <b/>
      <i/>
      <sz val="10"/>
      <name val="Times New Roman"/>
      <family val="1"/>
      <charset val="186"/>
    </font>
    <font>
      <sz val="10"/>
      <color indexed="8"/>
      <name val="Times New Roman"/>
      <family val="1"/>
      <charset val="186"/>
    </font>
    <font>
      <sz val="9"/>
      <name val="Times New Roman"/>
      <family val="1"/>
      <charset val="186"/>
    </font>
    <font>
      <sz val="11"/>
      <name val="Times New Roman"/>
      <family val="1"/>
      <charset val="186"/>
    </font>
    <font>
      <sz val="11"/>
      <color indexed="8"/>
      <name val="Calibri"/>
      <family val="2"/>
      <charset val="186"/>
    </font>
    <font>
      <sz val="11"/>
      <color theme="1"/>
      <name val="Calibri"/>
      <family val="2"/>
      <charset val="186"/>
      <scheme val="minor"/>
    </font>
    <font>
      <sz val="10"/>
      <color theme="1"/>
      <name val="Times New Roman"/>
      <family val="1"/>
      <charset val="186"/>
    </font>
    <font>
      <b/>
      <sz val="10"/>
      <color theme="1"/>
      <name val="Times New Roman"/>
      <family val="1"/>
      <charset val="186"/>
    </font>
    <font>
      <b/>
      <sz val="12"/>
      <name val="Times New Roman"/>
      <family val="1"/>
      <charset val="186"/>
    </font>
    <font>
      <sz val="10"/>
      <name val="Helv"/>
      <family val="2"/>
    </font>
    <font>
      <sz val="1"/>
      <color indexed="8"/>
      <name val="Courier"/>
      <family val="1"/>
      <charset val="186"/>
    </font>
    <font>
      <b/>
      <sz val="1"/>
      <color indexed="8"/>
      <name val="Courier"/>
      <family val="1"/>
      <charset val="186"/>
    </font>
    <font>
      <sz val="11"/>
      <color indexed="8"/>
      <name val="Calibri"/>
      <family val="2"/>
      <charset val="204"/>
    </font>
    <font>
      <sz val="10"/>
      <name val="Arial"/>
      <family val="2"/>
      <charset val="186"/>
    </font>
    <font>
      <b/>
      <sz val="11"/>
      <name val="Times New Roman"/>
      <family val="1"/>
      <charset val="186"/>
    </font>
    <font>
      <sz val="9"/>
      <name val="Arial"/>
      <family val="2"/>
      <charset val="186"/>
    </font>
    <font>
      <sz val="8"/>
      <name val="Arial"/>
      <family val="2"/>
      <charset val="186"/>
    </font>
    <font>
      <b/>
      <sz val="10"/>
      <name val="Arial"/>
      <family val="2"/>
      <charset val="186"/>
    </font>
    <font>
      <i/>
      <sz val="10"/>
      <name val="Times New Roman"/>
      <family val="1"/>
      <charset val="186"/>
    </font>
    <font>
      <b/>
      <i/>
      <sz val="12"/>
      <name val="Times New Roman"/>
      <family val="1"/>
      <charset val="186"/>
    </font>
    <font>
      <b/>
      <i/>
      <sz val="11"/>
      <name val="Times New Roman"/>
      <family val="1"/>
      <charset val="186"/>
    </font>
    <font>
      <sz val="10"/>
      <name val="Arial"/>
      <family val="2"/>
      <charset val="204"/>
    </font>
    <font>
      <i/>
      <sz val="10"/>
      <name val="Arial Narrow"/>
      <family val="2"/>
      <charset val="204"/>
    </font>
    <font>
      <b/>
      <i/>
      <sz val="10"/>
      <name val="Arial Narrow"/>
      <family val="2"/>
      <charset val="204"/>
    </font>
    <font>
      <sz val="10"/>
      <name val="Arial Narrow"/>
      <family val="2"/>
      <charset val="204"/>
    </font>
    <font>
      <sz val="10"/>
      <color rgb="FFFF0000"/>
      <name val="Times New Roman"/>
      <family val="1"/>
      <charset val="186"/>
    </font>
    <font>
      <i/>
      <sz val="10"/>
      <name val="Arial"/>
      <family val="2"/>
      <charset val="186"/>
    </font>
    <font>
      <u/>
      <sz val="10"/>
      <name val="Times New Roman"/>
      <family val="1"/>
      <charset val="186"/>
    </font>
    <font>
      <b/>
      <sz val="8"/>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EBF1DE"/>
        <bgColor indexed="64"/>
      </patternFill>
    </fill>
    <fill>
      <patternFill patternType="solid">
        <fgColor theme="3" tint="0.59999389629810485"/>
        <bgColor indexed="64"/>
      </patternFill>
    </fill>
  </fills>
  <borders count="51">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hair">
        <color indexed="64"/>
      </left>
      <right style="hair">
        <color indexed="64"/>
      </right>
      <top style="hair">
        <color indexed="64"/>
      </top>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right style="hair">
        <color indexed="64"/>
      </right>
      <top/>
      <bottom style="hair">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top/>
      <bottom style="thin">
        <color indexed="64"/>
      </bottom>
      <diagonal/>
    </border>
    <border>
      <left style="hair">
        <color indexed="64"/>
      </left>
      <right/>
      <top style="hair">
        <color indexed="64"/>
      </top>
      <bottom/>
      <diagonal/>
    </border>
    <border>
      <left style="double">
        <color indexed="64"/>
      </left>
      <right/>
      <top style="hair">
        <color indexed="64"/>
      </top>
      <bottom/>
      <diagonal/>
    </border>
    <border>
      <left style="medium">
        <color indexed="64"/>
      </left>
      <right/>
      <top/>
      <bottom/>
      <diagonal/>
    </border>
    <border>
      <left style="double">
        <color indexed="64"/>
      </left>
      <right/>
      <top/>
      <bottom/>
      <diagonal/>
    </border>
    <border>
      <left style="double">
        <color indexed="64"/>
      </left>
      <right/>
      <top/>
      <bottom style="hair">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bottom/>
      <diagonal/>
    </border>
    <border>
      <left style="double">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double">
        <color indexed="64"/>
      </right>
      <top style="double">
        <color indexed="64"/>
      </top>
      <bottom/>
      <diagonal/>
    </border>
  </borders>
  <cellStyleXfs count="58">
    <xf numFmtId="0" fontId="0" fillId="0" borderId="0"/>
    <xf numFmtId="43" fontId="11" fillId="0" borderId="0" applyFont="0" applyFill="0" applyBorder="0" applyAlignment="0" applyProtection="0"/>
    <xf numFmtId="0" fontId="1" fillId="0" borderId="0">
      <alignment vertical="center" wrapText="1"/>
    </xf>
    <xf numFmtId="0" fontId="11" fillId="0" borderId="0"/>
    <xf numFmtId="0" fontId="11" fillId="0" borderId="0"/>
    <xf numFmtId="0" fontId="11" fillId="0" borderId="0"/>
    <xf numFmtId="0" fontId="11" fillId="0" borderId="0"/>
    <xf numFmtId="0" fontId="1" fillId="0" borderId="0"/>
    <xf numFmtId="0" fontId="2" fillId="0" borderId="0"/>
    <xf numFmtId="0" fontId="2" fillId="0" borderId="0"/>
    <xf numFmtId="9" fontId="11" fillId="0" borderId="0" applyFont="0" applyFill="0" applyBorder="0" applyAlignment="0" applyProtection="0"/>
    <xf numFmtId="0" fontId="1" fillId="0" borderId="0"/>
    <xf numFmtId="0" fontId="1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5" fillId="0" borderId="0" applyFill="0" applyBorder="0" applyAlignment="0" applyProtection="0"/>
    <xf numFmtId="166" fontId="16" fillId="0" borderId="0">
      <protection locked="0"/>
    </xf>
    <xf numFmtId="167" fontId="16" fillId="0" borderId="0">
      <protection locked="0"/>
    </xf>
    <xf numFmtId="168" fontId="17" fillId="0" borderId="0">
      <protection locked="0"/>
    </xf>
    <xf numFmtId="168" fontId="17" fillId="0" borderId="0">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2" fillId="0" borderId="0"/>
    <xf numFmtId="0" fontId="11" fillId="0" borderId="0"/>
    <xf numFmtId="0" fontId="18" fillId="0" borderId="0"/>
    <xf numFmtId="0" fontId="11" fillId="0" borderId="0"/>
    <xf numFmtId="43" fontId="10" fillId="0" borderId="0" applyFont="0" applyFill="0" applyBorder="0" applyAlignment="0" applyProtection="0"/>
    <xf numFmtId="0" fontId="11" fillId="0" borderId="0"/>
    <xf numFmtId="0" fontId="10" fillId="0" borderId="0"/>
    <xf numFmtId="0" fontId="11" fillId="0" borderId="0"/>
    <xf numFmtId="0" fontId="11" fillId="0" borderId="0"/>
    <xf numFmtId="0" fontId="11" fillId="0" borderId="0"/>
    <xf numFmtId="0" fontId="1" fillId="0" borderId="0"/>
    <xf numFmtId="9" fontId="19" fillId="0" borderId="0" applyFont="0" applyFill="0" applyBorder="0" applyAlignment="0" applyProtection="0"/>
    <xf numFmtId="169" fontId="27" fillId="0" borderId="0"/>
    <xf numFmtId="0" fontId="1" fillId="0" borderId="0"/>
  </cellStyleXfs>
  <cellXfs count="211">
    <xf numFmtId="0" fontId="0" fillId="0" borderId="0" xfId="0"/>
    <xf numFmtId="0" fontId="1" fillId="0" borderId="0" xfId="0" applyFont="1"/>
    <xf numFmtId="0" fontId="12" fillId="0" borderId="0" xfId="0" applyFont="1" applyAlignment="1">
      <alignment horizontal="center" vertical="center"/>
    </xf>
    <xf numFmtId="0" fontId="12" fillId="0" borderId="0" xfId="0" applyFont="1"/>
    <xf numFmtId="0" fontId="3" fillId="2" borderId="0" xfId="0" applyFont="1" applyFill="1"/>
    <xf numFmtId="0" fontId="3" fillId="2" borderId="0" xfId="0" applyFont="1" applyFill="1" applyAlignment="1">
      <alignment horizontal="center"/>
    </xf>
    <xf numFmtId="4" fontId="3" fillId="2" borderId="0" xfId="0" applyNumberFormat="1" applyFont="1" applyFill="1" applyAlignment="1">
      <alignment horizontal="right"/>
    </xf>
    <xf numFmtId="4" fontId="12" fillId="0" borderId="0" xfId="0" applyNumberFormat="1" applyFont="1" applyAlignment="1">
      <alignment horizontal="center"/>
    </xf>
    <xf numFmtId="0" fontId="7" fillId="0" borderId="0" xfId="0" applyFont="1" applyAlignment="1">
      <alignment vertical="center" wrapText="1"/>
    </xf>
    <xf numFmtId="49" fontId="12" fillId="0" borderId="0" xfId="0" applyNumberFormat="1" applyFont="1" applyAlignment="1">
      <alignment horizontal="center"/>
    </xf>
    <xf numFmtId="164" fontId="12" fillId="0" borderId="0" xfId="0" applyNumberFormat="1" applyFont="1" applyAlignment="1">
      <alignment horizontal="center"/>
    </xf>
    <xf numFmtId="4" fontId="3" fillId="2" borderId="0" xfId="0" applyNumberFormat="1" applyFont="1" applyFill="1" applyAlignment="1">
      <alignment horizontal="center"/>
    </xf>
    <xf numFmtId="0" fontId="9" fillId="0" borderId="0" xfId="0" applyFont="1" applyAlignment="1">
      <alignment vertical="center"/>
    </xf>
    <xf numFmtId="0" fontId="3" fillId="0" borderId="0" xfId="0" applyFont="1" applyAlignment="1">
      <alignment vertical="center"/>
    </xf>
    <xf numFmtId="0" fontId="4" fillId="2" borderId="0" xfId="0" applyFont="1" applyFill="1" applyAlignment="1">
      <alignment horizontal="right" vertical="center" wrapText="1"/>
    </xf>
    <xf numFmtId="0" fontId="3" fillId="2" borderId="0" xfId="0" applyFont="1" applyFill="1" applyAlignment="1">
      <alignment vertical="center" wrapText="1"/>
    </xf>
    <xf numFmtId="0" fontId="3" fillId="0" borderId="0" xfId="0" applyFont="1"/>
    <xf numFmtId="0" fontId="3" fillId="0" borderId="0" xfId="0" applyFont="1" applyAlignment="1">
      <alignment horizontal="left" vertical="center"/>
    </xf>
    <xf numFmtId="0" fontId="9" fillId="0" borderId="0" xfId="0" applyFont="1" applyAlignment="1">
      <alignment horizontal="center" vertical="center" wrapText="1"/>
    </xf>
    <xf numFmtId="0" fontId="3" fillId="0" borderId="0" xfId="0" applyFont="1" applyAlignment="1">
      <alignment horizontal="left" vertical="center" wrapText="1"/>
    </xf>
    <xf numFmtId="0" fontId="4" fillId="4" borderId="1" xfId="8" applyFont="1" applyFill="1" applyBorder="1" applyAlignment="1">
      <alignment horizontal="center" vertical="center" textRotation="90" wrapText="1"/>
    </xf>
    <xf numFmtId="0" fontId="4" fillId="4" borderId="7" xfId="8" applyFont="1" applyFill="1" applyBorder="1" applyAlignment="1">
      <alignment horizontal="center" vertical="center" textRotation="90" wrapText="1"/>
    </xf>
    <xf numFmtId="0" fontId="3"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2" fontId="8" fillId="2" borderId="1" xfId="2" applyNumberFormat="1" applyFont="1" applyFill="1" applyBorder="1" applyAlignment="1">
      <alignment horizontal="center" vertical="center"/>
    </xf>
    <xf numFmtId="43" fontId="3" fillId="2" borderId="1" xfId="0" applyNumberFormat="1" applyFont="1" applyFill="1" applyBorder="1" applyAlignment="1">
      <alignment horizontal="center" vertical="center"/>
    </xf>
    <xf numFmtId="2" fontId="8" fillId="2" borderId="1" xfId="3" applyNumberFormat="1" applyFont="1" applyFill="1" applyBorder="1" applyAlignment="1">
      <alignment horizontal="center" vertical="center"/>
    </xf>
    <xf numFmtId="2" fontId="8" fillId="2" borderId="7" xfId="3" applyNumberFormat="1" applyFont="1" applyFill="1" applyBorder="1" applyAlignment="1">
      <alignment horizontal="center" vertical="center"/>
    </xf>
    <xf numFmtId="0" fontId="3" fillId="2" borderId="1" xfId="0" applyFont="1" applyFill="1" applyBorder="1" applyAlignment="1">
      <alignment horizontal="right" vertical="center" wrapText="1"/>
    </xf>
    <xf numFmtId="2" fontId="8" fillId="3" borderId="1" xfId="2" applyNumberFormat="1" applyFont="1" applyFill="1" applyBorder="1" applyAlignment="1">
      <alignment horizontal="center" vertical="center"/>
    </xf>
    <xf numFmtId="43" fontId="3" fillId="3" borderId="1" xfId="0" applyNumberFormat="1" applyFont="1" applyFill="1" applyBorder="1" applyAlignment="1">
      <alignment horizontal="center" vertical="center"/>
    </xf>
    <xf numFmtId="2" fontId="8" fillId="3" borderId="1" xfId="3" applyNumberFormat="1" applyFont="1" applyFill="1" applyBorder="1" applyAlignment="1">
      <alignment horizontal="center" vertical="center"/>
    </xf>
    <xf numFmtId="0" fontId="3" fillId="0" borderId="1" xfId="0" applyFont="1" applyBorder="1" applyAlignment="1">
      <alignment horizontal="center" vertical="center" wrapText="1"/>
    </xf>
    <xf numFmtId="2" fontId="8" fillId="2" borderId="11" xfId="3" applyNumberFormat="1" applyFont="1" applyFill="1" applyBorder="1" applyAlignment="1">
      <alignment horizontal="center" vertical="center"/>
    </xf>
    <xf numFmtId="0" fontId="4" fillId="3" borderId="4" xfId="0" applyFont="1" applyFill="1" applyBorder="1" applyAlignment="1">
      <alignment vertical="center" wrapText="1"/>
    </xf>
    <xf numFmtId="4" fontId="13" fillId="3" borderId="4" xfId="0" applyNumberFormat="1" applyFont="1" applyFill="1" applyBorder="1" applyAlignment="1">
      <alignment horizontal="right" vertical="center"/>
    </xf>
    <xf numFmtId="4" fontId="13" fillId="3" borderId="5" xfId="0" applyNumberFormat="1" applyFont="1" applyFill="1" applyBorder="1" applyAlignment="1">
      <alignment horizontal="right" vertical="center"/>
    </xf>
    <xf numFmtId="0" fontId="5"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2" fontId="8" fillId="4" borderId="2" xfId="2" applyNumberFormat="1" applyFont="1" applyFill="1" applyBorder="1" applyAlignment="1">
      <alignment horizontal="center" vertical="center"/>
    </xf>
    <xf numFmtId="43" fontId="3" fillId="4" borderId="2" xfId="0" applyNumberFormat="1" applyFont="1" applyFill="1" applyBorder="1" applyAlignment="1">
      <alignment horizontal="center" vertical="center"/>
    </xf>
    <xf numFmtId="2" fontId="8" fillId="4" borderId="2" xfId="3" applyNumberFormat="1" applyFont="1" applyFill="1" applyBorder="1" applyAlignment="1">
      <alignment horizontal="center" vertical="center"/>
    </xf>
    <xf numFmtId="2" fontId="8" fillId="4" borderId="13" xfId="3" applyNumberFormat="1"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2" fontId="8" fillId="3" borderId="7" xfId="3" applyNumberFormat="1" applyFont="1" applyFill="1" applyBorder="1" applyAlignment="1">
      <alignment horizontal="center" vertical="center"/>
    </xf>
    <xf numFmtId="0" fontId="4" fillId="4" borderId="15" xfId="8" applyFont="1" applyFill="1" applyBorder="1" applyAlignment="1">
      <alignment horizontal="center" vertical="center" textRotation="90" wrapText="1"/>
    </xf>
    <xf numFmtId="0" fontId="4" fillId="4" borderId="16" xfId="0" applyFont="1" applyFill="1" applyBorder="1" applyAlignment="1">
      <alignment horizontal="center" vertical="center"/>
    </xf>
    <xf numFmtId="2" fontId="8" fillId="4" borderId="17" xfId="3" applyNumberFormat="1" applyFont="1" applyFill="1" applyBorder="1" applyAlignment="1">
      <alignment horizontal="center" vertical="center"/>
    </xf>
    <xf numFmtId="2" fontId="8" fillId="2" borderId="15" xfId="3" applyNumberFormat="1" applyFont="1" applyFill="1" applyBorder="1" applyAlignment="1">
      <alignment horizontal="center" vertical="center"/>
    </xf>
    <xf numFmtId="2" fontId="8" fillId="3" borderId="15" xfId="3" applyNumberFormat="1" applyFont="1" applyFill="1" applyBorder="1" applyAlignment="1">
      <alignment horizontal="center" vertical="center"/>
    </xf>
    <xf numFmtId="2" fontId="8" fillId="0" borderId="7" xfId="3" applyNumberFormat="1" applyFont="1" applyBorder="1" applyAlignment="1">
      <alignment horizontal="center" vertical="center"/>
    </xf>
    <xf numFmtId="0" fontId="4" fillId="4" borderId="16" xfId="0" applyFont="1" applyFill="1" applyBorder="1" applyAlignment="1">
      <alignment horizontal="center" vertical="center" wrapText="1"/>
    </xf>
    <xf numFmtId="2" fontId="8" fillId="4" borderId="17" xfId="2" applyNumberFormat="1" applyFont="1" applyFill="1" applyBorder="1" applyAlignment="1">
      <alignment horizontal="center" vertical="center"/>
    </xf>
    <xf numFmtId="2" fontId="8" fillId="2" borderId="15" xfId="2" applyNumberFormat="1" applyFont="1" applyFill="1" applyBorder="1" applyAlignment="1">
      <alignment horizontal="center" vertical="center"/>
    </xf>
    <xf numFmtId="2" fontId="8" fillId="3" borderId="15" xfId="2" applyNumberFormat="1" applyFont="1" applyFill="1" applyBorder="1" applyAlignment="1">
      <alignment horizontal="center" vertical="center"/>
    </xf>
    <xf numFmtId="0" fontId="4" fillId="4" borderId="10" xfId="0" applyFont="1" applyFill="1" applyBorder="1" applyAlignment="1">
      <alignment horizontal="center" vertical="center" wrapText="1"/>
    </xf>
    <xf numFmtId="2" fontId="3" fillId="4" borderId="13" xfId="0"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2" fontId="3" fillId="2" borderId="7" xfId="0" applyNumberFormat="1" applyFont="1" applyFill="1" applyBorder="1" applyAlignment="1">
      <alignment horizontal="center" vertical="center" wrapText="1"/>
    </xf>
    <xf numFmtId="2" fontId="3" fillId="3" borderId="7" xfId="0" applyNumberFormat="1" applyFont="1" applyFill="1" applyBorder="1" applyAlignment="1">
      <alignment horizontal="center" vertical="center" wrapText="1"/>
    </xf>
    <xf numFmtId="2" fontId="3" fillId="0" borderId="7" xfId="0" applyNumberFormat="1" applyFont="1" applyBorder="1" applyAlignment="1">
      <alignment horizontal="center" vertical="center" wrapText="1"/>
    </xf>
    <xf numFmtId="0" fontId="3" fillId="2" borderId="1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2" fontId="3" fillId="2" borderId="13" xfId="0" applyNumberFormat="1" applyFont="1" applyFill="1" applyBorder="1" applyAlignment="1">
      <alignment horizontal="center" vertical="center" wrapText="1"/>
    </xf>
    <xf numFmtId="2" fontId="8" fillId="2" borderId="17" xfId="2" applyNumberFormat="1" applyFont="1" applyFill="1" applyBorder="1" applyAlignment="1">
      <alignment horizontal="center" vertical="center"/>
    </xf>
    <xf numFmtId="2" fontId="8" fillId="2" borderId="2" xfId="2" applyNumberFormat="1" applyFont="1" applyFill="1" applyBorder="1" applyAlignment="1">
      <alignment horizontal="center" vertical="center"/>
    </xf>
    <xf numFmtId="43" fontId="3" fillId="2" borderId="2" xfId="0" applyNumberFormat="1" applyFont="1" applyFill="1" applyBorder="1" applyAlignment="1">
      <alignment horizontal="center" vertical="center"/>
    </xf>
    <xf numFmtId="2" fontId="8" fillId="2" borderId="13" xfId="3" applyNumberFormat="1" applyFont="1" applyFill="1" applyBorder="1" applyAlignment="1">
      <alignment horizontal="center" vertical="center"/>
    </xf>
    <xf numFmtId="2" fontId="8" fillId="2" borderId="17" xfId="3" applyNumberFormat="1" applyFont="1" applyFill="1" applyBorder="1" applyAlignment="1">
      <alignment horizontal="center" vertical="center"/>
    </xf>
    <xf numFmtId="2" fontId="8" fillId="2" borderId="2" xfId="3" applyNumberFormat="1" applyFont="1" applyFill="1" applyBorder="1" applyAlignment="1">
      <alignment horizontal="center" vertical="center"/>
    </xf>
    <xf numFmtId="0" fontId="1" fillId="2" borderId="0" xfId="0" applyFont="1" applyFill="1"/>
    <xf numFmtId="0" fontId="3" fillId="2"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0" borderId="0" xfId="0" applyFont="1" applyAlignment="1">
      <alignment vertical="center" wrapText="1"/>
    </xf>
    <xf numFmtId="0" fontId="3" fillId="2" borderId="15"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22" fillId="0" borderId="0" xfId="0" applyFont="1" applyAlignment="1">
      <alignment wrapText="1"/>
    </xf>
    <xf numFmtId="0" fontId="21" fillId="0" borderId="0" xfId="0" applyFont="1" applyAlignment="1">
      <alignment vertical="center" wrapText="1"/>
    </xf>
    <xf numFmtId="2" fontId="8" fillId="2" borderId="25" xfId="3" applyNumberFormat="1" applyFont="1" applyFill="1" applyBorder="1" applyAlignment="1">
      <alignment horizontal="center" vertical="center"/>
    </xf>
    <xf numFmtId="2" fontId="8" fillId="2" borderId="26" xfId="3" applyNumberFormat="1" applyFont="1" applyFill="1" applyBorder="1" applyAlignment="1">
      <alignment horizontal="center" vertical="center"/>
    </xf>
    <xf numFmtId="2" fontId="3" fillId="2" borderId="1" xfId="0" applyNumberFormat="1" applyFont="1" applyFill="1" applyBorder="1" applyAlignment="1">
      <alignment horizontal="center" vertical="center"/>
    </xf>
    <xf numFmtId="2" fontId="3" fillId="2" borderId="28" xfId="0" applyNumberFormat="1" applyFont="1" applyFill="1" applyBorder="1" applyAlignment="1">
      <alignment horizontal="center" vertical="center"/>
    </xf>
    <xf numFmtId="2" fontId="3" fillId="2" borderId="29" xfId="0" applyNumberFormat="1" applyFont="1" applyFill="1" applyBorder="1" applyAlignment="1">
      <alignment horizontal="center" vertical="center"/>
    </xf>
    <xf numFmtId="2" fontId="3" fillId="2" borderId="6" xfId="0" applyNumberFormat="1" applyFont="1" applyFill="1" applyBorder="1" applyAlignment="1">
      <alignment horizontal="center" vertical="center"/>
    </xf>
    <xf numFmtId="2" fontId="3" fillId="2" borderId="30" xfId="0" applyNumberFormat="1" applyFont="1" applyFill="1" applyBorder="1" applyAlignment="1">
      <alignment horizontal="center" vertical="center"/>
    </xf>
    <xf numFmtId="2" fontId="8" fillId="2" borderId="6" xfId="3" applyNumberFormat="1" applyFont="1" applyFill="1" applyBorder="1" applyAlignment="1">
      <alignment horizontal="center" vertical="center"/>
    </xf>
    <xf numFmtId="2" fontId="3" fillId="2" borderId="21" xfId="0" applyNumberFormat="1" applyFont="1" applyFill="1" applyBorder="1" applyAlignment="1">
      <alignment horizontal="center" vertical="center"/>
    </xf>
    <xf numFmtId="0" fontId="1" fillId="0" borderId="31" xfId="0" applyFont="1" applyBorder="1"/>
    <xf numFmtId="2" fontId="3" fillId="2" borderId="0" xfId="0" applyNumberFormat="1" applyFont="1" applyFill="1" applyAlignment="1">
      <alignment horizontal="center" vertical="center"/>
    </xf>
    <xf numFmtId="1" fontId="24" fillId="0" borderId="0" xfId="56" applyNumberFormat="1" applyFont="1" applyAlignment="1" applyProtection="1">
      <alignment vertical="top"/>
      <protection locked="0"/>
    </xf>
    <xf numFmtId="1" fontId="24" fillId="0" borderId="0" xfId="56" applyNumberFormat="1" applyFont="1" applyAlignment="1" applyProtection="1">
      <alignment horizontal="left" vertical="top"/>
      <protection locked="0"/>
    </xf>
    <xf numFmtId="1" fontId="24" fillId="0" borderId="0" xfId="56" applyNumberFormat="1" applyFont="1" applyAlignment="1" applyProtection="1">
      <alignment horizontal="center" vertical="center"/>
      <protection locked="0"/>
    </xf>
    <xf numFmtId="1" fontId="24" fillId="0" borderId="0" xfId="56" applyNumberFormat="1" applyFont="1" applyAlignment="1" applyProtection="1">
      <alignment horizontal="center" vertical="top"/>
      <protection locked="0"/>
    </xf>
    <xf numFmtId="169" fontId="28" fillId="0" borderId="0" xfId="56" applyFont="1" applyAlignment="1" applyProtection="1">
      <alignment horizontal="center" vertical="center"/>
      <protection locked="0"/>
    </xf>
    <xf numFmtId="169" fontId="29" fillId="0" borderId="0" xfId="56" applyFont="1" applyAlignment="1" applyProtection="1">
      <alignment horizontal="center" vertical="center"/>
      <protection locked="0"/>
    </xf>
    <xf numFmtId="169" fontId="6" fillId="0" borderId="0" xfId="56" applyFont="1" applyAlignment="1" applyProtection="1">
      <alignment horizontal="right" vertical="center"/>
      <protection locked="0"/>
    </xf>
    <xf numFmtId="2" fontId="29" fillId="0" borderId="0" xfId="56" applyNumberFormat="1" applyFont="1" applyAlignment="1" applyProtection="1">
      <alignment horizontal="center" vertical="center"/>
      <protection locked="0"/>
    </xf>
    <xf numFmtId="0" fontId="30" fillId="0" borderId="0" xfId="0" applyFont="1" applyProtection="1">
      <protection locked="0"/>
    </xf>
    <xf numFmtId="4" fontId="29" fillId="0" borderId="0" xfId="56" applyNumberFormat="1" applyFont="1" applyAlignment="1" applyProtection="1">
      <alignment horizontal="center" vertical="center"/>
      <protection locked="0"/>
    </xf>
    <xf numFmtId="49" fontId="6" fillId="0" borderId="20" xfId="0" applyNumberFormat="1" applyFont="1" applyBorder="1" applyAlignment="1" applyProtection="1">
      <alignment horizontal="center" vertical="center" wrapText="1"/>
      <protection locked="0"/>
    </xf>
    <xf numFmtId="2" fontId="6" fillId="0" borderId="20" xfId="0" applyNumberFormat="1"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2" fontId="6" fillId="0" borderId="20" xfId="8" applyNumberFormat="1" applyFont="1" applyBorder="1" applyAlignment="1" applyProtection="1">
      <alignment horizontal="center" vertical="center" wrapText="1"/>
      <protection locked="0"/>
    </xf>
    <xf numFmtId="3" fontId="3" fillId="0" borderId="23" xfId="0" applyNumberFormat="1" applyFont="1" applyBorder="1" applyAlignment="1" applyProtection="1">
      <alignment horizontal="center" vertical="center"/>
      <protection locked="0"/>
    </xf>
    <xf numFmtId="1" fontId="3" fillId="0" borderId="23" xfId="0" applyNumberFormat="1" applyFont="1" applyBorder="1" applyAlignment="1" applyProtection="1">
      <alignment horizontal="center" vertical="center"/>
      <protection locked="0"/>
    </xf>
    <xf numFmtId="2" fontId="3" fillId="0" borderId="23" xfId="0" applyNumberFormat="1" applyFont="1" applyBorder="1" applyAlignment="1" applyProtection="1">
      <alignment horizontal="center" vertical="center"/>
      <protection locked="0"/>
    </xf>
    <xf numFmtId="0" fontId="31" fillId="0" borderId="22" xfId="0" applyFont="1" applyBorder="1" applyAlignment="1" applyProtection="1">
      <alignment horizontal="left" vertical="center" wrapText="1"/>
      <protection locked="0"/>
    </xf>
    <xf numFmtId="0" fontId="31" fillId="0" borderId="38" xfId="0" applyFont="1" applyBorder="1" applyAlignment="1" applyProtection="1">
      <alignment horizontal="left" vertical="center" wrapText="1"/>
      <protection locked="0"/>
    </xf>
    <xf numFmtId="2" fontId="4" fillId="0" borderId="43" xfId="9" applyNumberFormat="1" applyFont="1" applyBorder="1" applyAlignment="1" applyProtection="1">
      <alignment horizontal="center" vertical="center"/>
      <protection locked="0"/>
    </xf>
    <xf numFmtId="10" fontId="24" fillId="0" borderId="20" xfId="55" applyNumberFormat="1" applyFont="1" applyFill="1" applyBorder="1" applyAlignment="1" applyProtection="1">
      <alignment horizontal="center" vertical="center"/>
      <protection locked="0"/>
    </xf>
    <xf numFmtId="2" fontId="3" fillId="0" borderId="20" xfId="9" applyNumberFormat="1" applyFont="1" applyBorder="1" applyAlignment="1" applyProtection="1">
      <alignment horizontal="center" vertical="center"/>
      <protection locked="0"/>
    </xf>
    <xf numFmtId="0" fontId="3" fillId="0" borderId="0" xfId="9" applyFont="1" applyAlignment="1" applyProtection="1">
      <alignment vertical="center"/>
      <protection locked="0"/>
    </xf>
    <xf numFmtId="10" fontId="24" fillId="0" borderId="23" xfId="55" applyNumberFormat="1" applyFont="1" applyFill="1" applyBorder="1" applyAlignment="1" applyProtection="1">
      <alignment horizontal="center" vertical="center"/>
      <protection locked="0"/>
    </xf>
    <xf numFmtId="2" fontId="3" fillId="0" borderId="23" xfId="9" applyNumberFormat="1" applyFont="1" applyBorder="1" applyAlignment="1" applyProtection="1">
      <alignment horizontal="center" vertical="center"/>
      <protection locked="0"/>
    </xf>
    <xf numFmtId="2" fontId="4" fillId="0" borderId="45" xfId="0" applyNumberFormat="1" applyFont="1" applyBorder="1" applyAlignment="1" applyProtection="1">
      <alignment horizontal="center" vertical="center"/>
      <protection locked="0"/>
    </xf>
    <xf numFmtId="2" fontId="3" fillId="0" borderId="46" xfId="0" applyNumberFormat="1" applyFont="1" applyBorder="1" applyAlignment="1">
      <alignment horizontal="center" vertical="center" wrapText="1"/>
    </xf>
    <xf numFmtId="0" fontId="24" fillId="0" borderId="0" xfId="0" applyFont="1"/>
    <xf numFmtId="0" fontId="32" fillId="0" borderId="0" xfId="0" applyFont="1"/>
    <xf numFmtId="0" fontId="3" fillId="0" borderId="0" xfId="0" applyFont="1" applyAlignment="1">
      <alignment horizontal="center" vertical="center"/>
    </xf>
    <xf numFmtId="0" fontId="33" fillId="0" borderId="0" xfId="0" applyFont="1" applyAlignment="1">
      <alignment vertical="center"/>
    </xf>
    <xf numFmtId="0" fontId="3" fillId="0" borderId="0" xfId="57" applyFont="1"/>
    <xf numFmtId="0" fontId="4" fillId="3" borderId="23" xfId="0" applyFont="1" applyFill="1" applyBorder="1" applyAlignment="1" applyProtection="1">
      <alignment horizontal="center" vertical="center" wrapText="1"/>
      <protection locked="0"/>
    </xf>
    <xf numFmtId="0" fontId="4" fillId="4" borderId="12" xfId="0" applyFont="1" applyFill="1" applyBorder="1" applyAlignment="1">
      <alignment horizontal="center" vertical="center" wrapText="1"/>
    </xf>
    <xf numFmtId="0" fontId="34" fillId="4" borderId="2" xfId="0" applyFont="1" applyFill="1" applyBorder="1" applyAlignment="1">
      <alignment horizontal="center" vertical="center" wrapText="1"/>
    </xf>
    <xf numFmtId="0" fontId="4" fillId="3" borderId="6" xfId="0" applyFont="1" applyFill="1" applyBorder="1" applyAlignment="1">
      <alignment horizontal="center" vertical="center" wrapText="1"/>
    </xf>
    <xf numFmtId="2" fontId="8" fillId="3" borderId="21" xfId="3" applyNumberFormat="1" applyFont="1" applyFill="1" applyBorder="1" applyAlignment="1">
      <alignment horizontal="center" vertical="center"/>
    </xf>
    <xf numFmtId="2" fontId="8" fillId="2" borderId="21" xfId="3" applyNumberFormat="1" applyFont="1" applyFill="1" applyBorder="1" applyAlignment="1">
      <alignment horizontal="center" vertical="center"/>
    </xf>
    <xf numFmtId="2" fontId="8" fillId="2" borderId="0" xfId="3" applyNumberFormat="1" applyFont="1" applyFill="1" applyAlignment="1">
      <alignment horizontal="center" vertical="center"/>
    </xf>
    <xf numFmtId="0" fontId="34" fillId="3" borderId="1" xfId="0" applyFont="1" applyFill="1" applyBorder="1" applyAlignment="1">
      <alignment horizontal="center" vertical="center" wrapText="1"/>
    </xf>
    <xf numFmtId="2" fontId="8" fillId="3" borderId="2" xfId="3" applyNumberFormat="1" applyFont="1" applyFill="1" applyBorder="1" applyAlignment="1">
      <alignment horizontal="center" vertical="center"/>
    </xf>
    <xf numFmtId="2" fontId="8" fillId="3" borderId="47" xfId="3" applyNumberFormat="1" applyFont="1" applyFill="1" applyBorder="1" applyAlignment="1">
      <alignment horizontal="center" vertical="center"/>
    </xf>
    <xf numFmtId="0" fontId="23" fillId="2" borderId="32" xfId="0" applyFont="1" applyFill="1" applyBorder="1"/>
    <xf numFmtId="0" fontId="1" fillId="5" borderId="0" xfId="0" applyFont="1" applyFill="1"/>
    <xf numFmtId="16" fontId="3" fillId="2" borderId="6" xfId="0" applyNumberFormat="1" applyFont="1" applyFill="1" applyBorder="1" applyAlignment="1">
      <alignment horizontal="center" vertical="center" wrapText="1"/>
    </xf>
    <xf numFmtId="1" fontId="3" fillId="2" borderId="7" xfId="0" applyNumberFormat="1" applyFont="1" applyFill="1" applyBorder="1" applyAlignment="1">
      <alignment horizontal="center" vertical="center" wrapText="1"/>
    </xf>
    <xf numFmtId="0" fontId="3" fillId="0" borderId="0" xfId="0" applyFont="1" applyAlignment="1">
      <alignment vertical="center" wrapText="1"/>
    </xf>
    <xf numFmtId="0" fontId="3" fillId="0" borderId="22" xfId="0" applyFont="1" applyBorder="1" applyAlignment="1" applyProtection="1">
      <alignment horizontal="left" vertical="center" wrapText="1"/>
      <protection locked="0"/>
    </xf>
    <xf numFmtId="0" fontId="3" fillId="0" borderId="38" xfId="0" applyFont="1" applyBorder="1" applyAlignment="1" applyProtection="1">
      <alignment horizontal="left" vertical="center" wrapText="1"/>
      <protection locked="0"/>
    </xf>
    <xf numFmtId="0" fontId="24" fillId="0" borderId="0" xfId="0" applyFont="1" applyAlignment="1">
      <alignment horizontal="right" vertical="center" wrapText="1"/>
    </xf>
    <xf numFmtId="0" fontId="3" fillId="0" borderId="0" xfId="0" applyFont="1" applyAlignment="1">
      <alignment horizontal="right" vertical="center" wrapText="1"/>
    </xf>
    <xf numFmtId="1" fontId="25" fillId="0" borderId="0" xfId="0" applyNumberFormat="1" applyFont="1" applyAlignment="1" applyProtection="1">
      <alignment horizontal="center" vertical="center"/>
      <protection locked="0"/>
    </xf>
    <xf numFmtId="0" fontId="26" fillId="0" borderId="33" xfId="0" applyFont="1" applyBorder="1" applyAlignment="1" applyProtection="1">
      <alignment horizontal="center" vertical="center"/>
      <protection locked="0"/>
    </xf>
    <xf numFmtId="1" fontId="24" fillId="0" borderId="34" xfId="56" applyNumberFormat="1" applyFont="1" applyBorder="1" applyAlignment="1" applyProtection="1">
      <alignment horizontal="center" vertical="top"/>
      <protection locked="0"/>
    </xf>
    <xf numFmtId="49" fontId="4" fillId="3" borderId="35" xfId="0" applyNumberFormat="1" applyFont="1" applyFill="1" applyBorder="1" applyAlignment="1" applyProtection="1">
      <alignment horizontal="center" vertical="center" wrapText="1"/>
      <protection locked="0"/>
    </xf>
    <xf numFmtId="49" fontId="4" fillId="3" borderId="20" xfId="0" applyNumberFormat="1" applyFont="1" applyFill="1" applyBorder="1" applyAlignment="1" applyProtection="1">
      <alignment horizontal="center" vertical="center" wrapText="1"/>
      <protection locked="0"/>
    </xf>
    <xf numFmtId="0" fontId="4" fillId="3" borderId="36" xfId="0" applyFont="1" applyFill="1" applyBorder="1" applyAlignment="1" applyProtection="1">
      <alignment horizontal="center" vertical="center" wrapText="1"/>
      <protection locked="0"/>
    </xf>
    <xf numFmtId="0" fontId="4" fillId="3" borderId="37" xfId="0" applyFont="1" applyFill="1" applyBorder="1" applyAlignment="1" applyProtection="1">
      <alignment horizontal="center" vertical="center" wrapText="1"/>
      <protection locked="0"/>
    </xf>
    <xf numFmtId="0" fontId="4" fillId="3" borderId="27"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2" fontId="4" fillId="3" borderId="35" xfId="0" applyNumberFormat="1" applyFont="1" applyFill="1" applyBorder="1" applyAlignment="1" applyProtection="1">
      <alignment horizontal="center" vertical="center" wrapText="1"/>
      <protection locked="0"/>
    </xf>
    <xf numFmtId="2" fontId="4" fillId="3" borderId="20" xfId="0" applyNumberFormat="1" applyFont="1" applyFill="1" applyBorder="1" applyAlignment="1" applyProtection="1">
      <alignment horizontal="center" vertical="center" wrapText="1"/>
      <protection locked="0"/>
    </xf>
    <xf numFmtId="0" fontId="4" fillId="3" borderId="22"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wrapText="1"/>
      <protection locked="0"/>
    </xf>
    <xf numFmtId="0" fontId="4" fillId="3" borderId="38" xfId="0"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6" fillId="0" borderId="40" xfId="9" applyFont="1" applyBorder="1" applyAlignment="1" applyProtection="1">
      <alignment horizontal="right" vertical="center"/>
      <protection locked="0"/>
    </xf>
    <xf numFmtId="0" fontId="0" fillId="0" borderId="41" xfId="0" applyBorder="1" applyProtection="1">
      <protection locked="0"/>
    </xf>
    <xf numFmtId="0" fontId="0" fillId="0" borderId="42" xfId="0" applyBorder="1" applyProtection="1">
      <protection locked="0"/>
    </xf>
    <xf numFmtId="0" fontId="24" fillId="0" borderId="27" xfId="9" applyFont="1" applyBorder="1" applyAlignment="1" applyProtection="1">
      <alignment horizontal="right" vertical="center"/>
      <protection locked="0"/>
    </xf>
    <xf numFmtId="0" fontId="24" fillId="0" borderId="44" xfId="9" applyFont="1" applyBorder="1" applyAlignment="1" applyProtection="1">
      <alignment horizontal="right" vertical="center"/>
      <protection locked="0"/>
    </xf>
    <xf numFmtId="0" fontId="24" fillId="0" borderId="39" xfId="9" applyFont="1" applyBorder="1" applyAlignment="1" applyProtection="1">
      <alignment horizontal="right" vertical="center"/>
      <protection locked="0"/>
    </xf>
    <xf numFmtId="0" fontId="24" fillId="0" borderId="22" xfId="9" applyFont="1" applyBorder="1" applyAlignment="1" applyProtection="1">
      <alignment horizontal="right" vertical="center"/>
      <protection locked="0"/>
    </xf>
    <xf numFmtId="0" fontId="24" fillId="0" borderId="24" xfId="9" applyFont="1" applyBorder="1" applyAlignment="1" applyProtection="1">
      <alignment horizontal="right" vertical="center"/>
      <protection locked="0"/>
    </xf>
    <xf numFmtId="0" fontId="24" fillId="0" borderId="38" xfId="9" applyFont="1" applyBorder="1" applyAlignment="1" applyProtection="1">
      <alignment horizontal="right" vertical="center"/>
      <protection locked="0"/>
    </xf>
    <xf numFmtId="4" fontId="6" fillId="0" borderId="40" xfId="0" applyNumberFormat="1" applyFont="1" applyBorder="1" applyAlignment="1" applyProtection="1">
      <alignment horizontal="right" vertical="center"/>
      <protection locked="0"/>
    </xf>
    <xf numFmtId="4" fontId="6" fillId="0" borderId="41" xfId="0" applyNumberFormat="1" applyFont="1" applyBorder="1" applyAlignment="1" applyProtection="1">
      <alignment horizontal="right" vertical="center"/>
      <protection locked="0"/>
    </xf>
    <xf numFmtId="4" fontId="6" fillId="0" borderId="42" xfId="0" applyNumberFormat="1" applyFont="1" applyBorder="1" applyAlignment="1" applyProtection="1">
      <alignment horizontal="right" vertical="center"/>
      <protection locked="0"/>
    </xf>
    <xf numFmtId="4" fontId="24" fillId="0" borderId="40" xfId="0" applyNumberFormat="1" applyFont="1" applyBorder="1" applyAlignment="1" applyProtection="1">
      <alignment horizontal="right" vertical="center"/>
      <protection locked="0"/>
    </xf>
    <xf numFmtId="4" fontId="24" fillId="0" borderId="41" xfId="0" applyNumberFormat="1" applyFont="1" applyBorder="1" applyAlignment="1" applyProtection="1">
      <alignment horizontal="right" vertical="center"/>
      <protection locked="0"/>
    </xf>
    <xf numFmtId="4" fontId="24" fillId="0" borderId="42" xfId="0" applyNumberFormat="1" applyFont="1" applyBorder="1" applyAlignment="1" applyProtection="1">
      <alignment horizontal="right" vertical="center"/>
      <protection locked="0"/>
    </xf>
    <xf numFmtId="2" fontId="4" fillId="3" borderId="35" xfId="8" applyNumberFormat="1" applyFont="1" applyFill="1" applyBorder="1" applyAlignment="1" applyProtection="1">
      <alignment horizontal="center" vertical="center" wrapText="1"/>
      <protection locked="0"/>
    </xf>
    <xf numFmtId="2" fontId="4" fillId="3" borderId="20" xfId="8" applyNumberFormat="1" applyFont="1" applyFill="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3" fillId="2" borderId="0" xfId="0" applyFont="1" applyFill="1" applyAlignment="1">
      <alignment horizontal="left" vertical="center" wrapText="1"/>
    </xf>
    <xf numFmtId="0" fontId="7" fillId="0" borderId="0" xfId="0" applyFont="1" applyAlignment="1">
      <alignment horizontal="left" vertical="center" wrapText="1"/>
    </xf>
    <xf numFmtId="0" fontId="4" fillId="4" borderId="18" xfId="0" applyFont="1" applyFill="1" applyBorder="1" applyAlignment="1">
      <alignment horizontal="right" vertical="center" wrapText="1"/>
    </xf>
    <xf numFmtId="0" fontId="4" fillId="4" borderId="19" xfId="0" applyFont="1" applyFill="1" applyBorder="1" applyAlignment="1">
      <alignment horizontal="right" vertical="center" wrapText="1"/>
    </xf>
    <xf numFmtId="0" fontId="4" fillId="4" borderId="14" xfId="0" applyFont="1" applyFill="1" applyBorder="1" applyAlignment="1">
      <alignment horizontal="right" vertical="center" wrapText="1"/>
    </xf>
    <xf numFmtId="0" fontId="14" fillId="0" borderId="0" xfId="0" applyFont="1" applyAlignment="1">
      <alignment horizontal="center" vertical="center" wrapText="1"/>
    </xf>
    <xf numFmtId="0" fontId="4" fillId="4" borderId="50" xfId="8" applyFont="1" applyFill="1" applyBorder="1" applyAlignment="1">
      <alignment horizontal="center" vertical="center" textRotation="90" wrapText="1"/>
    </xf>
    <xf numFmtId="0" fontId="4" fillId="4" borderId="13" xfId="8" applyFont="1" applyFill="1" applyBorder="1" applyAlignment="1">
      <alignment horizontal="center" vertical="center" textRotation="90" wrapText="1"/>
    </xf>
    <xf numFmtId="0" fontId="4" fillId="4" borderId="14" xfId="8" applyFont="1" applyFill="1" applyBorder="1" applyAlignment="1">
      <alignment horizontal="center" vertical="center" wrapText="1"/>
    </xf>
    <xf numFmtId="0" fontId="4" fillId="4" borderId="4" xfId="8" applyFont="1" applyFill="1" applyBorder="1" applyAlignment="1">
      <alignment horizontal="center" vertical="center" wrapText="1"/>
    </xf>
    <xf numFmtId="0" fontId="4" fillId="4" borderId="5" xfId="8" applyFont="1" applyFill="1" applyBorder="1" applyAlignment="1">
      <alignment horizontal="center" vertical="center" wrapText="1"/>
    </xf>
    <xf numFmtId="0" fontId="4" fillId="4" borderId="49" xfId="8" applyFont="1" applyFill="1" applyBorder="1" applyAlignment="1">
      <alignment horizontal="center" vertical="center" textRotation="90" wrapText="1"/>
    </xf>
    <xf numFmtId="0" fontId="4" fillId="4" borderId="2" xfId="8" applyFont="1" applyFill="1" applyBorder="1" applyAlignment="1">
      <alignment horizontal="center" vertical="center" textRotation="90" wrapText="1"/>
    </xf>
    <xf numFmtId="0" fontId="4" fillId="4" borderId="49" xfId="8" applyFont="1" applyFill="1" applyBorder="1" applyAlignment="1">
      <alignment horizontal="center" vertical="center" wrapText="1"/>
    </xf>
    <xf numFmtId="0" fontId="4" fillId="4" borderId="2" xfId="8" applyFont="1" applyFill="1" applyBorder="1" applyAlignment="1">
      <alignment horizontal="center" vertical="center" wrapText="1"/>
    </xf>
    <xf numFmtId="0" fontId="20" fillId="0" borderId="0" xfId="0" applyFont="1" applyAlignment="1">
      <alignment horizontal="center" vertical="center" wrapText="1"/>
    </xf>
    <xf numFmtId="0" fontId="4" fillId="4" borderId="48" xfId="8" applyFont="1" applyFill="1" applyBorder="1" applyAlignment="1">
      <alignment horizontal="center" vertical="center" textRotation="90" wrapText="1"/>
    </xf>
    <xf numFmtId="0" fontId="4" fillId="4" borderId="12" xfId="8" applyFont="1" applyFill="1" applyBorder="1" applyAlignment="1">
      <alignment horizontal="center" vertical="center" textRotation="90" wrapText="1"/>
    </xf>
    <xf numFmtId="0" fontId="4" fillId="4" borderId="3" xfId="8" applyFont="1" applyFill="1" applyBorder="1" applyAlignment="1">
      <alignment horizontal="center" vertical="center" textRotation="90" wrapText="1"/>
    </xf>
    <xf numFmtId="0" fontId="4" fillId="4" borderId="6" xfId="8" applyFont="1" applyFill="1" applyBorder="1" applyAlignment="1">
      <alignment horizontal="center" vertical="center" textRotation="90" wrapText="1"/>
    </xf>
    <xf numFmtId="0" fontId="4" fillId="4" borderId="4" xfId="8" applyFont="1" applyFill="1" applyBorder="1" applyAlignment="1">
      <alignment horizontal="center" vertical="center" textRotation="90" wrapText="1"/>
    </xf>
    <xf numFmtId="0" fontId="4" fillId="4" borderId="1" xfId="8" applyFont="1" applyFill="1" applyBorder="1" applyAlignment="1">
      <alignment horizontal="center" vertical="center" textRotation="90" wrapText="1"/>
    </xf>
    <xf numFmtId="0" fontId="4" fillId="4" borderId="1" xfId="8" applyFont="1" applyFill="1" applyBorder="1" applyAlignment="1">
      <alignment horizontal="center" vertical="center" wrapText="1"/>
    </xf>
    <xf numFmtId="0" fontId="4" fillId="4" borderId="5" xfId="8" applyFont="1" applyFill="1" applyBorder="1" applyAlignment="1">
      <alignment horizontal="center" vertical="center" textRotation="90" wrapText="1"/>
    </xf>
    <xf numFmtId="0" fontId="4" fillId="4" borderId="7" xfId="8" applyFont="1" applyFill="1" applyBorder="1" applyAlignment="1">
      <alignment horizontal="center" vertical="center" textRotation="90" wrapText="1"/>
    </xf>
    <xf numFmtId="0" fontId="1" fillId="0" borderId="0" xfId="0" applyFont="1" applyAlignment="1">
      <alignment horizontal="center" vertical="center" wrapText="1"/>
    </xf>
  </cellXfs>
  <cellStyles count="58">
    <cellStyle name="Comma 2" xfId="13" xr:uid="{00000000-0005-0000-0000-000000000000}"/>
    <cellStyle name="Comma 2 2" xfId="14" xr:uid="{00000000-0005-0000-0000-000001000000}"/>
    <cellStyle name="Comma 2 3" xfId="15" xr:uid="{00000000-0005-0000-0000-000002000000}"/>
    <cellStyle name="Comma 2 3 2" xfId="16" xr:uid="{00000000-0005-0000-0000-000003000000}"/>
    <cellStyle name="Comma 3" xfId="17" xr:uid="{00000000-0005-0000-0000-000004000000}"/>
    <cellStyle name="Comma 4" xfId="18" xr:uid="{00000000-0005-0000-0000-000005000000}"/>
    <cellStyle name="Comma 5" xfId="1" xr:uid="{00000000-0005-0000-0000-000006000000}"/>
    <cellStyle name="Comma 5 2" xfId="48" xr:uid="{00000000-0005-0000-0000-000007000000}"/>
    <cellStyle name="Date" xfId="19" xr:uid="{00000000-0005-0000-0000-000008000000}"/>
    <cellStyle name="Excel Built-in Normal" xfId="46" xr:uid="{00000000-0005-0000-0000-000009000000}"/>
    <cellStyle name="Fixed" xfId="20" xr:uid="{00000000-0005-0000-0000-00000A000000}"/>
    <cellStyle name="Heading1" xfId="21" xr:uid="{00000000-0005-0000-0000-00000B000000}"/>
    <cellStyle name="Heading2" xfId="22" xr:uid="{00000000-0005-0000-0000-00000C000000}"/>
    <cellStyle name="Normal 10" xfId="2" xr:uid="{00000000-0005-0000-0000-00000E000000}"/>
    <cellStyle name="Normal 10 2" xfId="24" xr:uid="{00000000-0005-0000-0000-00000F000000}"/>
    <cellStyle name="Normal 10 3" xfId="25" xr:uid="{00000000-0005-0000-0000-000010000000}"/>
    <cellStyle name="Normal 10 3 2" xfId="26" xr:uid="{00000000-0005-0000-0000-000011000000}"/>
    <cellStyle name="Normal 10 3 3" xfId="27" xr:uid="{00000000-0005-0000-0000-000012000000}"/>
    <cellStyle name="Normal 10 3 4" xfId="28" xr:uid="{00000000-0005-0000-0000-000013000000}"/>
    <cellStyle name="Normal 10 4" xfId="49" xr:uid="{00000000-0005-0000-0000-000014000000}"/>
    <cellStyle name="Normal 10 4 2 2" xfId="53" xr:uid="{00000000-0005-0000-0000-000015000000}"/>
    <cellStyle name="Normal 10 5" xfId="23" xr:uid="{00000000-0005-0000-0000-000016000000}"/>
    <cellStyle name="Normal 11" xfId="29" xr:uid="{00000000-0005-0000-0000-000017000000}"/>
    <cellStyle name="Normal 12" xfId="3" xr:uid="{00000000-0005-0000-0000-000018000000}"/>
    <cellStyle name="Normal 12 2" xfId="4" xr:uid="{00000000-0005-0000-0000-000019000000}"/>
    <cellStyle name="Normal 12 3" xfId="5" xr:uid="{00000000-0005-0000-0000-00001A000000}"/>
    <cellStyle name="Normal 13" xfId="54" xr:uid="{00000000-0005-0000-0000-00001B000000}"/>
    <cellStyle name="Normal 15" xfId="47" xr:uid="{00000000-0005-0000-0000-00001C000000}"/>
    <cellStyle name="Normal 15 2" xfId="6" xr:uid="{00000000-0005-0000-0000-00001D000000}"/>
    <cellStyle name="Normal 15 2 2" xfId="52" xr:uid="{00000000-0005-0000-0000-00001E000000}"/>
    <cellStyle name="Normal 15 3" xfId="51" xr:uid="{00000000-0005-0000-0000-00001F000000}"/>
    <cellStyle name="Normal 16 2" xfId="50" xr:uid="{00000000-0005-0000-0000-000020000000}"/>
    <cellStyle name="Normal 2" xfId="30" xr:uid="{00000000-0005-0000-0000-000021000000}"/>
    <cellStyle name="Normal 2 2" xfId="11" xr:uid="{00000000-0005-0000-0000-000022000000}"/>
    <cellStyle name="Normal 2 2 2" xfId="7" xr:uid="{00000000-0005-0000-0000-000023000000}"/>
    <cellStyle name="Normal 2 2_OlainesPP_Magonite_08_12_1(no groz)" xfId="31" xr:uid="{00000000-0005-0000-0000-000024000000}"/>
    <cellStyle name="Normal 2 3" xfId="32" xr:uid="{00000000-0005-0000-0000-000025000000}"/>
    <cellStyle name="Normal 2 3 2" xfId="33" xr:uid="{00000000-0005-0000-0000-000026000000}"/>
    <cellStyle name="Normal 3" xfId="34" xr:uid="{00000000-0005-0000-0000-000027000000}"/>
    <cellStyle name="Normal 4" xfId="35" xr:uid="{00000000-0005-0000-0000-000028000000}"/>
    <cellStyle name="Normal 5" xfId="12" xr:uid="{00000000-0005-0000-0000-000029000000}"/>
    <cellStyle name="Normal 5 2" xfId="36" xr:uid="{00000000-0005-0000-0000-00002A000000}"/>
    <cellStyle name="Normal 5 2 2" xfId="43" xr:uid="{00000000-0005-0000-0000-00002B000000}"/>
    <cellStyle name="Normal 5 2 3" xfId="45" xr:uid="{00000000-0005-0000-0000-00002C000000}"/>
    <cellStyle name="Normal 5 3" xfId="37" xr:uid="{00000000-0005-0000-0000-00002D000000}"/>
    <cellStyle name="Normal 6" xfId="38" xr:uid="{00000000-0005-0000-0000-00002E000000}"/>
    <cellStyle name="Normal 7" xfId="39" xr:uid="{00000000-0005-0000-0000-00002F000000}"/>
    <cellStyle name="Normal 8" xfId="40" xr:uid="{00000000-0005-0000-0000-000030000000}"/>
    <cellStyle name="Normal 9" xfId="41" xr:uid="{00000000-0005-0000-0000-000031000000}"/>
    <cellStyle name="Normal_Sheet1" xfId="8" xr:uid="{00000000-0005-0000-0000-000032000000}"/>
    <cellStyle name="Normal_SIA TMB ELEMENTS - Salaspils" xfId="57" xr:uid="{A78AB385-9D1C-4B48-BE3A-008414D174C1}"/>
    <cellStyle name="Parasts" xfId="0" builtinId="0"/>
    <cellStyle name="Percent 2" xfId="10" xr:uid="{00000000-0005-0000-0000-000034000000}"/>
    <cellStyle name="Procenti" xfId="55" builtinId="5"/>
    <cellStyle name="Style 1" xfId="9" xr:uid="{00000000-0005-0000-0000-000035000000}"/>
    <cellStyle name="Обычный 4" xfId="56" xr:uid="{F2B4902C-EF91-4AB1-B004-42D75347B6E4}"/>
    <cellStyle name="Обычный_Jelgava 1.internatskola tame (version 1)" xfId="44" xr:uid="{00000000-0005-0000-0000-000036000000}"/>
    <cellStyle name="Стиль 1" xfId="42" xr:uid="{00000000-0005-0000-0000-00003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7D08C-03E6-41FA-95BE-7B49A68E9F4F}">
  <dimension ref="A1:L36"/>
  <sheetViews>
    <sheetView view="pageBreakPreview" zoomScaleNormal="100" zoomScaleSheetLayoutView="100" workbookViewId="0">
      <selection activeCell="D11" sqref="D11"/>
    </sheetView>
  </sheetViews>
  <sheetFormatPr defaultRowHeight="12.75" x14ac:dyDescent="0.2"/>
  <cols>
    <col min="7" max="7" width="13.140625" customWidth="1"/>
    <col min="8" max="8" width="10.140625" customWidth="1"/>
  </cols>
  <sheetData>
    <row r="1" spans="1:12" ht="80.25" customHeight="1" x14ac:dyDescent="0.2">
      <c r="G1" s="147" t="s">
        <v>145</v>
      </c>
      <c r="H1" s="148"/>
      <c r="I1" s="148"/>
    </row>
    <row r="2" spans="1:12" ht="15.75" x14ac:dyDescent="0.2">
      <c r="A2" s="149" t="s">
        <v>47</v>
      </c>
      <c r="B2" s="149"/>
      <c r="C2" s="149"/>
      <c r="D2" s="149"/>
      <c r="E2" s="149"/>
      <c r="F2" s="149"/>
      <c r="G2" s="149"/>
      <c r="H2" s="149"/>
      <c r="I2" s="149"/>
    </row>
    <row r="3" spans="1:12" ht="15.75" thickBot="1" x14ac:dyDescent="0.25">
      <c r="A3" s="150" t="s">
        <v>48</v>
      </c>
      <c r="B3" s="150"/>
      <c r="C3" s="150"/>
      <c r="D3" s="150"/>
      <c r="E3" s="150"/>
      <c r="F3" s="150"/>
      <c r="G3" s="150"/>
      <c r="H3" s="150"/>
      <c r="I3" s="150"/>
    </row>
    <row r="4" spans="1:12" x14ac:dyDescent="0.2">
      <c r="A4" s="151" t="s">
        <v>49</v>
      </c>
      <c r="B4" s="151"/>
      <c r="C4" s="151"/>
      <c r="D4" s="151"/>
      <c r="E4" s="151"/>
      <c r="F4" s="151"/>
      <c r="G4" s="151"/>
      <c r="H4" s="151"/>
      <c r="I4" s="151"/>
    </row>
    <row r="5" spans="1:12" x14ac:dyDescent="0.2">
      <c r="A5" s="98"/>
      <c r="B5" s="99"/>
      <c r="C5" s="100"/>
      <c r="D5" s="101"/>
      <c r="E5" s="98"/>
      <c r="F5" s="98"/>
      <c r="G5" s="98"/>
      <c r="H5" s="98"/>
      <c r="I5" s="98"/>
    </row>
    <row r="6" spans="1:12" x14ac:dyDescent="0.2">
      <c r="A6" s="163" t="s">
        <v>72</v>
      </c>
      <c r="B6" s="163"/>
      <c r="C6" s="163"/>
      <c r="D6" s="163"/>
      <c r="E6" s="163"/>
      <c r="F6" s="163"/>
      <c r="G6" s="163"/>
      <c r="H6" s="163"/>
      <c r="I6" s="163"/>
      <c r="J6" s="163"/>
      <c r="K6" s="163"/>
      <c r="L6" s="163"/>
    </row>
    <row r="7" spans="1:12" x14ac:dyDescent="0.2">
      <c r="A7" s="163" t="s">
        <v>23</v>
      </c>
      <c r="B7" s="163"/>
      <c r="C7" s="163"/>
      <c r="D7" s="163"/>
      <c r="E7" s="163"/>
      <c r="F7" s="163"/>
      <c r="G7" s="163"/>
      <c r="H7" s="163"/>
      <c r="I7" s="163"/>
      <c r="J7" s="163"/>
      <c r="K7" s="163"/>
      <c r="L7" s="17"/>
    </row>
    <row r="8" spans="1:12" x14ac:dyDescent="0.2">
      <c r="A8" s="17" t="s">
        <v>153</v>
      </c>
      <c r="B8" s="19"/>
      <c r="C8" s="19"/>
      <c r="D8" s="19"/>
      <c r="E8" s="19"/>
      <c r="F8" s="19"/>
      <c r="G8" s="19"/>
      <c r="H8" s="19"/>
      <c r="I8" s="19"/>
      <c r="J8" s="19"/>
      <c r="K8" s="19"/>
      <c r="L8" s="17"/>
    </row>
    <row r="9" spans="1:12" ht="15" customHeight="1" x14ac:dyDescent="0.2">
      <c r="A9" s="163" t="s">
        <v>143</v>
      </c>
      <c r="B9" s="163"/>
      <c r="C9" s="163"/>
      <c r="D9" s="163"/>
      <c r="E9" s="163"/>
      <c r="F9" s="163"/>
      <c r="G9" s="163"/>
      <c r="H9" s="163"/>
      <c r="I9" s="163"/>
      <c r="J9" s="144"/>
      <c r="K9" s="12"/>
      <c r="L9" s="16"/>
    </row>
    <row r="10" spans="1:12" ht="8.25" customHeight="1" x14ac:dyDescent="0.2">
      <c r="A10" s="144"/>
      <c r="B10" s="144"/>
      <c r="C10" s="144"/>
      <c r="D10" s="144"/>
      <c r="E10" s="144"/>
      <c r="F10" s="144"/>
      <c r="G10" s="144"/>
      <c r="H10" s="144"/>
      <c r="I10" s="144"/>
      <c r="J10" s="144"/>
      <c r="K10" s="13"/>
      <c r="L10" s="16"/>
    </row>
    <row r="11" spans="1:12" ht="13.5" x14ac:dyDescent="0.2">
      <c r="A11" s="102"/>
      <c r="B11" s="102"/>
      <c r="C11" s="103"/>
      <c r="D11" s="103"/>
      <c r="E11" s="103"/>
      <c r="F11" s="103"/>
      <c r="G11" s="104" t="s">
        <v>50</v>
      </c>
      <c r="H11" s="105"/>
      <c r="I11" s="106"/>
    </row>
    <row r="12" spans="1:12" ht="13.5" x14ac:dyDescent="0.2">
      <c r="A12" s="102"/>
      <c r="B12" s="102"/>
      <c r="C12" s="103"/>
      <c r="D12" s="103"/>
      <c r="E12" s="103"/>
      <c r="F12" s="103"/>
      <c r="G12" s="104" t="s">
        <v>51</v>
      </c>
      <c r="H12" s="105"/>
      <c r="I12" s="106"/>
    </row>
    <row r="13" spans="1:12" ht="13.5" x14ac:dyDescent="0.2">
      <c r="A13" s="102"/>
      <c r="B13" s="102"/>
      <c r="C13" s="103"/>
      <c r="D13" s="103"/>
      <c r="E13" s="103"/>
      <c r="F13" s="103"/>
      <c r="G13" s="104"/>
      <c r="H13" s="107"/>
      <c r="I13" s="106"/>
    </row>
    <row r="14" spans="1:12" x14ac:dyDescent="0.2">
      <c r="A14" s="152" t="s">
        <v>52</v>
      </c>
      <c r="B14" s="152" t="s">
        <v>53</v>
      </c>
      <c r="C14" s="154" t="s">
        <v>54</v>
      </c>
      <c r="D14" s="155"/>
      <c r="E14" s="158" t="s">
        <v>55</v>
      </c>
      <c r="F14" s="160" t="s">
        <v>56</v>
      </c>
      <c r="G14" s="161"/>
      <c r="H14" s="162"/>
      <c r="I14" s="181" t="s">
        <v>57</v>
      </c>
    </row>
    <row r="15" spans="1:12" ht="25.5" x14ac:dyDescent="0.2">
      <c r="A15" s="153"/>
      <c r="B15" s="153"/>
      <c r="C15" s="156"/>
      <c r="D15" s="157"/>
      <c r="E15" s="159"/>
      <c r="F15" s="130" t="s">
        <v>58</v>
      </c>
      <c r="G15" s="130" t="s">
        <v>59</v>
      </c>
      <c r="H15" s="130" t="s">
        <v>60</v>
      </c>
      <c r="I15" s="182"/>
    </row>
    <row r="16" spans="1:12" ht="13.5" x14ac:dyDescent="0.2">
      <c r="A16" s="108"/>
      <c r="B16" s="108"/>
      <c r="C16" s="183" t="s">
        <v>48</v>
      </c>
      <c r="D16" s="184"/>
      <c r="E16" s="109"/>
      <c r="F16" s="110"/>
      <c r="G16" s="110"/>
      <c r="H16" s="110"/>
      <c r="I16" s="111"/>
    </row>
    <row r="17" spans="1:10" x14ac:dyDescent="0.2">
      <c r="A17" s="112">
        <v>1</v>
      </c>
      <c r="B17" s="113">
        <v>1</v>
      </c>
      <c r="C17" s="145" t="s">
        <v>67</v>
      </c>
      <c r="D17" s="146"/>
      <c r="E17" s="114"/>
      <c r="F17" s="114"/>
      <c r="G17" s="114"/>
      <c r="H17" s="114"/>
      <c r="I17" s="114"/>
    </row>
    <row r="18" spans="1:10" x14ac:dyDescent="0.2">
      <c r="A18" s="112">
        <v>2</v>
      </c>
      <c r="B18" s="113">
        <v>2</v>
      </c>
      <c r="C18" s="145" t="s">
        <v>68</v>
      </c>
      <c r="D18" s="146"/>
      <c r="E18" s="114"/>
      <c r="F18" s="114"/>
      <c r="G18" s="114"/>
      <c r="H18" s="114"/>
      <c r="I18" s="114"/>
    </row>
    <row r="19" spans="1:10" ht="13.5" thickBot="1" x14ac:dyDescent="0.25">
      <c r="A19" s="112"/>
      <c r="B19" s="113"/>
      <c r="C19" s="115"/>
      <c r="D19" s="116"/>
      <c r="E19" s="114"/>
      <c r="F19" s="114"/>
      <c r="G19" s="114"/>
      <c r="H19" s="114"/>
      <c r="I19" s="114"/>
    </row>
    <row r="20" spans="1:10" ht="14.25" thickBot="1" x14ac:dyDescent="0.25">
      <c r="A20" s="166" t="s">
        <v>61</v>
      </c>
      <c r="B20" s="167"/>
      <c r="C20" s="167"/>
      <c r="D20" s="168"/>
      <c r="E20" s="117"/>
      <c r="F20" s="117"/>
      <c r="G20" s="117"/>
      <c r="H20" s="117"/>
      <c r="I20" s="117"/>
    </row>
    <row r="21" spans="1:10" x14ac:dyDescent="0.2">
      <c r="A21" s="169" t="s">
        <v>62</v>
      </c>
      <c r="B21" s="170"/>
      <c r="C21" s="171"/>
      <c r="D21" s="118" t="s">
        <v>137</v>
      </c>
      <c r="E21" s="119"/>
      <c r="G21" s="120"/>
      <c r="H21" s="120"/>
      <c r="I21" s="120"/>
    </row>
    <row r="22" spans="1:10" ht="13.5" thickBot="1" x14ac:dyDescent="0.25">
      <c r="A22" s="172" t="s">
        <v>63</v>
      </c>
      <c r="B22" s="173"/>
      <c r="C22" s="174"/>
      <c r="D22" s="121" t="s">
        <v>137</v>
      </c>
      <c r="E22" s="122"/>
      <c r="G22" s="120"/>
      <c r="H22" s="120"/>
      <c r="I22" s="120"/>
    </row>
    <row r="23" spans="1:10" ht="14.25" thickBot="1" x14ac:dyDescent="0.25">
      <c r="A23" s="175" t="s">
        <v>64</v>
      </c>
      <c r="B23" s="176"/>
      <c r="C23" s="176"/>
      <c r="D23" s="177"/>
      <c r="E23" s="123"/>
      <c r="G23" s="120"/>
      <c r="H23" s="120"/>
      <c r="I23" s="120"/>
    </row>
    <row r="24" spans="1:10" ht="13.5" thickBot="1" x14ac:dyDescent="0.25">
      <c r="A24" s="178" t="s">
        <v>65</v>
      </c>
      <c r="B24" s="179"/>
      <c r="C24" s="179"/>
      <c r="D24" s="180"/>
      <c r="E24" s="124"/>
    </row>
    <row r="25" spans="1:10" ht="14.25" thickBot="1" x14ac:dyDescent="0.25">
      <c r="A25" s="175" t="s">
        <v>66</v>
      </c>
      <c r="B25" s="176"/>
      <c r="C25" s="176"/>
      <c r="D25" s="177"/>
      <c r="E25" s="123"/>
    </row>
    <row r="28" spans="1:10" x14ac:dyDescent="0.2">
      <c r="A28" s="125"/>
      <c r="B28" s="126"/>
      <c r="C28" s="126"/>
      <c r="D28" s="126"/>
      <c r="E28" s="126"/>
      <c r="F28" s="126"/>
      <c r="G28" s="126"/>
      <c r="H28" s="126"/>
      <c r="I28" s="126"/>
      <c r="J28" s="126"/>
    </row>
    <row r="30" spans="1:10" x14ac:dyDescent="0.2">
      <c r="A30" s="164"/>
      <c r="B30" s="164"/>
      <c r="C30" s="164"/>
      <c r="D30" s="164"/>
    </row>
    <row r="31" spans="1:10" x14ac:dyDescent="0.2">
      <c r="A31" s="165"/>
      <c r="B31" s="165"/>
      <c r="C31" s="165"/>
      <c r="D31" s="165"/>
    </row>
    <row r="33" spans="1:8" x14ac:dyDescent="0.2">
      <c r="A33" s="164"/>
      <c r="B33" s="164"/>
      <c r="C33" s="164"/>
      <c r="D33" s="164"/>
      <c r="E33" s="128"/>
      <c r="F33" s="128"/>
      <c r="G33" s="128"/>
      <c r="H33" s="128"/>
    </row>
    <row r="34" spans="1:8" x14ac:dyDescent="0.2">
      <c r="A34" s="165"/>
      <c r="B34" s="165"/>
      <c r="C34" s="165"/>
      <c r="D34" s="165"/>
      <c r="E34" s="127"/>
      <c r="F34" s="127"/>
      <c r="G34" s="127"/>
      <c r="H34" s="127"/>
    </row>
    <row r="35" spans="1:8" x14ac:dyDescent="0.2">
      <c r="A35" s="129"/>
      <c r="B35" s="129"/>
      <c r="C35" s="129"/>
      <c r="D35" s="129"/>
      <c r="E35" s="129"/>
      <c r="F35" s="129"/>
      <c r="G35" s="129"/>
      <c r="H35" s="129"/>
    </row>
    <row r="36" spans="1:8" x14ac:dyDescent="0.2">
      <c r="A36" s="129"/>
      <c r="B36" s="129"/>
      <c r="C36" s="129"/>
      <c r="D36" s="129"/>
      <c r="E36" s="129"/>
      <c r="F36" s="129"/>
      <c r="G36" s="129"/>
      <c r="H36" s="129"/>
    </row>
  </sheetData>
  <mergeCells count="26">
    <mergeCell ref="A30:D30"/>
    <mergeCell ref="A31:D31"/>
    <mergeCell ref="A33:D33"/>
    <mergeCell ref="A34:D34"/>
    <mergeCell ref="A6:L6"/>
    <mergeCell ref="A7:K7"/>
    <mergeCell ref="A20:D20"/>
    <mergeCell ref="A21:C21"/>
    <mergeCell ref="A22:C22"/>
    <mergeCell ref="A23:D23"/>
    <mergeCell ref="A24:D24"/>
    <mergeCell ref="A25:D25"/>
    <mergeCell ref="I14:I15"/>
    <mergeCell ref="C16:D16"/>
    <mergeCell ref="C17:D17"/>
    <mergeCell ref="C18:D18"/>
    <mergeCell ref="G1:I1"/>
    <mergeCell ref="A2:I2"/>
    <mergeCell ref="A3:I3"/>
    <mergeCell ref="A4:I4"/>
    <mergeCell ref="A14:A15"/>
    <mergeCell ref="B14:B15"/>
    <mergeCell ref="C14:D15"/>
    <mergeCell ref="E14:E15"/>
    <mergeCell ref="F14:H14"/>
    <mergeCell ref="A9:I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3"/>
  <sheetViews>
    <sheetView showZeros="0" view="pageBreakPreview" topLeftCell="A3" zoomScale="115" zoomScaleNormal="115" zoomScaleSheetLayoutView="115" workbookViewId="0">
      <selection activeCell="E27" sqref="E27"/>
    </sheetView>
  </sheetViews>
  <sheetFormatPr defaultRowHeight="12.75" x14ac:dyDescent="0.2"/>
  <cols>
    <col min="1" max="1" width="5.5703125" customWidth="1"/>
    <col min="2" max="2" width="3.85546875" customWidth="1"/>
    <col min="3" max="3" width="37.7109375" customWidth="1"/>
    <col min="4" max="4" width="6.5703125" customWidth="1"/>
    <col min="5" max="5" width="6.28515625" customWidth="1"/>
    <col min="6" max="6" width="5.7109375" customWidth="1"/>
    <col min="7" max="7" width="5.85546875" bestFit="1" customWidth="1"/>
    <col min="8" max="8" width="6.85546875" bestFit="1" customWidth="1"/>
    <col min="9" max="9" width="8.140625" bestFit="1" customWidth="1"/>
    <col min="10" max="10" width="7.5703125" bestFit="1" customWidth="1"/>
    <col min="11" max="11" width="7.28515625" bestFit="1" customWidth="1"/>
    <col min="12" max="12" width="8" customWidth="1"/>
    <col min="13" max="14" width="8.85546875" customWidth="1"/>
    <col min="15" max="15" width="7.28515625" customWidth="1"/>
    <col min="16" max="16" width="11.28515625" customWidth="1"/>
  </cols>
  <sheetData>
    <row r="1" spans="1:16" s="17" customFormat="1" ht="15.75" customHeight="1" x14ac:dyDescent="0.2">
      <c r="A1" s="190" t="s">
        <v>67</v>
      </c>
      <c r="B1" s="190"/>
      <c r="C1" s="190"/>
      <c r="D1" s="190"/>
      <c r="E1" s="190"/>
      <c r="F1" s="190"/>
      <c r="G1" s="190"/>
      <c r="H1" s="190"/>
      <c r="I1" s="190"/>
      <c r="J1" s="190"/>
      <c r="K1" s="190"/>
      <c r="L1" s="190"/>
      <c r="M1" s="190"/>
      <c r="N1" s="190"/>
      <c r="O1" s="190"/>
      <c r="P1" s="190"/>
    </row>
    <row r="2" spans="1:16" s="17" customFormat="1" ht="22.5" customHeight="1" x14ac:dyDescent="0.2">
      <c r="A2" s="18"/>
      <c r="B2" s="18"/>
      <c r="C2" s="18"/>
      <c r="D2" s="200" t="s">
        <v>46</v>
      </c>
      <c r="E2" s="200"/>
      <c r="F2" s="200"/>
      <c r="G2" s="200"/>
      <c r="H2" s="200"/>
      <c r="I2" s="200"/>
      <c r="J2" s="200"/>
      <c r="K2" s="200"/>
      <c r="L2" s="200"/>
    </row>
    <row r="3" spans="1:16" s="17" customFormat="1" ht="12.75" customHeight="1" x14ac:dyDescent="0.2">
      <c r="A3" s="163" t="s">
        <v>72</v>
      </c>
      <c r="B3" s="163"/>
      <c r="C3" s="163"/>
      <c r="D3" s="163"/>
      <c r="E3" s="163"/>
      <c r="F3" s="163"/>
      <c r="G3" s="163"/>
      <c r="H3" s="163"/>
      <c r="I3" s="163"/>
      <c r="J3" s="163"/>
      <c r="K3" s="163"/>
      <c r="L3" s="163"/>
    </row>
    <row r="4" spans="1:16" s="17" customFormat="1" ht="12.75" customHeight="1" x14ac:dyDescent="0.2">
      <c r="A4" s="163" t="s">
        <v>23</v>
      </c>
      <c r="B4" s="163"/>
      <c r="C4" s="163"/>
      <c r="D4" s="163"/>
      <c r="E4" s="163"/>
      <c r="F4" s="163"/>
      <c r="G4" s="163"/>
      <c r="H4" s="163"/>
      <c r="I4" s="163"/>
      <c r="J4" s="163"/>
      <c r="K4" s="163"/>
    </row>
    <row r="5" spans="1:16" s="17" customFormat="1" ht="12.75" customHeight="1" x14ac:dyDescent="0.2">
      <c r="A5" s="17" t="s">
        <v>153</v>
      </c>
      <c r="B5" s="19"/>
      <c r="C5" s="19"/>
      <c r="D5" s="19"/>
      <c r="E5" s="19"/>
      <c r="F5" s="19"/>
      <c r="G5" s="19"/>
      <c r="H5" s="19"/>
      <c r="I5" s="19"/>
      <c r="J5" s="19"/>
      <c r="K5" s="19"/>
    </row>
    <row r="6" spans="1:16" s="16" customFormat="1" ht="8.25" customHeight="1" x14ac:dyDescent="0.2">
      <c r="A6" s="163" t="s">
        <v>144</v>
      </c>
      <c r="B6" s="163"/>
      <c r="C6" s="163"/>
      <c r="D6" s="163"/>
      <c r="E6" s="163"/>
      <c r="F6" s="163"/>
      <c r="G6" s="163"/>
      <c r="H6" s="163"/>
      <c r="I6" s="163"/>
      <c r="J6" s="163"/>
      <c r="K6" s="12"/>
    </row>
    <row r="7" spans="1:16" s="16" customFormat="1" ht="8.25" customHeight="1" thickBot="1" x14ac:dyDescent="0.25">
      <c r="A7" s="163"/>
      <c r="B7" s="163"/>
      <c r="C7" s="163"/>
      <c r="D7" s="163"/>
      <c r="E7" s="163"/>
      <c r="F7" s="163"/>
      <c r="G7" s="163"/>
      <c r="H7" s="163"/>
      <c r="I7" s="163"/>
      <c r="J7" s="163"/>
      <c r="K7" s="13"/>
    </row>
    <row r="8" spans="1:16" ht="18.75" customHeight="1" thickTop="1" x14ac:dyDescent="0.2">
      <c r="A8" s="201" t="s">
        <v>6</v>
      </c>
      <c r="B8" s="196" t="s">
        <v>1</v>
      </c>
      <c r="C8" s="198" t="s">
        <v>0</v>
      </c>
      <c r="D8" s="196" t="s">
        <v>5</v>
      </c>
      <c r="E8" s="191" t="s">
        <v>2</v>
      </c>
      <c r="F8" s="193" t="s">
        <v>3</v>
      </c>
      <c r="G8" s="194"/>
      <c r="H8" s="194"/>
      <c r="I8" s="194"/>
      <c r="J8" s="194"/>
      <c r="K8" s="195"/>
      <c r="L8" s="193" t="s">
        <v>4</v>
      </c>
      <c r="M8" s="194"/>
      <c r="N8" s="194"/>
      <c r="O8" s="194"/>
      <c r="P8" s="195"/>
    </row>
    <row r="9" spans="1:16" ht="78.75" customHeight="1" x14ac:dyDescent="0.2">
      <c r="A9" s="202"/>
      <c r="B9" s="197"/>
      <c r="C9" s="199"/>
      <c r="D9" s="197"/>
      <c r="E9" s="192"/>
      <c r="F9" s="52" t="s">
        <v>149</v>
      </c>
      <c r="G9" s="20" t="s">
        <v>150</v>
      </c>
      <c r="H9" s="20" t="s">
        <v>151</v>
      </c>
      <c r="I9" s="20" t="s">
        <v>148</v>
      </c>
      <c r="J9" s="20" t="s">
        <v>7</v>
      </c>
      <c r="K9" s="21" t="s">
        <v>8</v>
      </c>
      <c r="L9" s="52" t="s">
        <v>152</v>
      </c>
      <c r="M9" s="20" t="s">
        <v>151</v>
      </c>
      <c r="N9" s="20" t="s">
        <v>148</v>
      </c>
      <c r="O9" s="20" t="s">
        <v>7</v>
      </c>
      <c r="P9" s="21" t="s">
        <v>9</v>
      </c>
    </row>
    <row r="10" spans="1:16" ht="13.5" thickBot="1" x14ac:dyDescent="0.25">
      <c r="A10" s="45">
        <v>1</v>
      </c>
      <c r="B10" s="46">
        <v>2</v>
      </c>
      <c r="C10" s="46">
        <v>3</v>
      </c>
      <c r="D10" s="46">
        <v>4</v>
      </c>
      <c r="E10" s="62">
        <v>5</v>
      </c>
      <c r="F10" s="58">
        <v>6</v>
      </c>
      <c r="G10" s="46">
        <v>7</v>
      </c>
      <c r="H10" s="46">
        <v>8</v>
      </c>
      <c r="I10" s="47">
        <v>9</v>
      </c>
      <c r="J10" s="47">
        <v>10</v>
      </c>
      <c r="K10" s="48">
        <v>11</v>
      </c>
      <c r="L10" s="53">
        <v>12</v>
      </c>
      <c r="M10" s="47">
        <v>13</v>
      </c>
      <c r="N10" s="47">
        <v>14</v>
      </c>
      <c r="O10" s="47">
        <v>15</v>
      </c>
      <c r="P10" s="48">
        <v>16</v>
      </c>
    </row>
    <row r="11" spans="1:16" s="1" customFormat="1" ht="13.5" customHeight="1" thickTop="1" x14ac:dyDescent="0.2">
      <c r="A11" s="131" t="s">
        <v>74</v>
      </c>
      <c r="B11" s="132"/>
      <c r="C11" s="80" t="s">
        <v>28</v>
      </c>
      <c r="D11" s="40"/>
      <c r="E11" s="63"/>
      <c r="F11" s="59"/>
      <c r="G11" s="41"/>
      <c r="H11" s="42"/>
      <c r="I11" s="42"/>
      <c r="J11" s="42"/>
      <c r="K11" s="44"/>
      <c r="L11" s="54"/>
      <c r="M11" s="43"/>
      <c r="N11" s="43"/>
      <c r="O11" s="43"/>
      <c r="P11" s="44"/>
    </row>
    <row r="12" spans="1:16" s="1" customFormat="1" ht="13.5" customHeight="1" x14ac:dyDescent="0.2">
      <c r="A12" s="22" t="s">
        <v>75</v>
      </c>
      <c r="B12" s="23"/>
      <c r="C12" s="24" t="s">
        <v>16</v>
      </c>
      <c r="D12" s="25" t="s">
        <v>10</v>
      </c>
      <c r="E12" s="64">
        <v>155.82</v>
      </c>
      <c r="F12" s="60"/>
      <c r="G12" s="26"/>
      <c r="H12" s="27"/>
      <c r="I12" s="27"/>
      <c r="J12" s="27"/>
      <c r="K12" s="57"/>
      <c r="L12" s="55"/>
      <c r="M12" s="28"/>
      <c r="N12" s="28"/>
      <c r="O12" s="28"/>
      <c r="P12" s="29"/>
    </row>
    <row r="13" spans="1:16" s="1" customFormat="1" ht="13.5" customHeight="1" x14ac:dyDescent="0.2">
      <c r="A13" s="22"/>
      <c r="B13" s="23"/>
      <c r="C13" s="30" t="s">
        <v>17</v>
      </c>
      <c r="D13" s="25" t="s">
        <v>12</v>
      </c>
      <c r="E13" s="65">
        <f>E12*0.25</f>
        <v>38.954999999999998</v>
      </c>
      <c r="F13" s="60"/>
      <c r="G13" s="26"/>
      <c r="H13" s="27"/>
      <c r="I13" s="27"/>
      <c r="J13" s="27"/>
      <c r="K13" s="57"/>
      <c r="L13" s="55"/>
      <c r="M13" s="28"/>
      <c r="N13" s="28"/>
      <c r="O13" s="28"/>
      <c r="P13" s="29"/>
    </row>
    <row r="14" spans="1:16" s="1" customFormat="1" ht="24" customHeight="1" x14ac:dyDescent="0.2">
      <c r="A14" s="22" t="s">
        <v>79</v>
      </c>
      <c r="B14" s="23"/>
      <c r="C14" s="24" t="s">
        <v>24</v>
      </c>
      <c r="D14" s="25" t="s">
        <v>10</v>
      </c>
      <c r="E14" s="65">
        <v>37.06</v>
      </c>
      <c r="F14" s="60"/>
      <c r="G14" s="26"/>
      <c r="H14" s="27"/>
      <c r="I14" s="27"/>
      <c r="J14" s="27"/>
      <c r="K14" s="57"/>
      <c r="L14" s="55"/>
      <c r="M14" s="28"/>
      <c r="N14" s="28"/>
      <c r="O14" s="28"/>
      <c r="P14" s="29"/>
    </row>
    <row r="15" spans="1:16" s="1" customFormat="1" ht="13.5" customHeight="1" x14ac:dyDescent="0.2">
      <c r="A15" s="22" t="s">
        <v>80</v>
      </c>
      <c r="B15" s="23"/>
      <c r="C15" s="24" t="s">
        <v>15</v>
      </c>
      <c r="D15" s="25" t="s">
        <v>10</v>
      </c>
      <c r="E15" s="64">
        <v>155.82</v>
      </c>
      <c r="F15" s="60"/>
      <c r="G15" s="26"/>
      <c r="H15" s="27"/>
      <c r="I15" s="27"/>
      <c r="J15" s="27"/>
      <c r="K15" s="57"/>
      <c r="L15" s="55"/>
      <c r="M15" s="28"/>
      <c r="N15" s="28"/>
      <c r="O15" s="28"/>
      <c r="P15" s="29"/>
    </row>
    <row r="16" spans="1:16" s="1" customFormat="1" ht="13.5" customHeight="1" x14ac:dyDescent="0.2">
      <c r="A16" s="22"/>
      <c r="B16" s="23"/>
      <c r="C16" s="30" t="s">
        <v>11</v>
      </c>
      <c r="D16" s="25" t="s">
        <v>12</v>
      </c>
      <c r="E16" s="65">
        <f>E15*0.35</f>
        <v>54.536999999999992</v>
      </c>
      <c r="F16" s="60"/>
      <c r="G16" s="26"/>
      <c r="H16" s="27"/>
      <c r="I16" s="27"/>
      <c r="J16" s="27"/>
      <c r="K16" s="57"/>
      <c r="L16" s="55"/>
      <c r="M16" s="28"/>
      <c r="N16" s="28"/>
      <c r="O16" s="28"/>
      <c r="P16" s="29"/>
    </row>
    <row r="17" spans="1:16" s="1" customFormat="1" ht="13.5" customHeight="1" x14ac:dyDescent="0.2">
      <c r="A17" s="22" t="s">
        <v>81</v>
      </c>
      <c r="B17" s="23"/>
      <c r="C17" s="24" t="s">
        <v>25</v>
      </c>
      <c r="D17" s="25" t="s">
        <v>10</v>
      </c>
      <c r="E17" s="65">
        <v>58.22</v>
      </c>
      <c r="F17" s="60"/>
      <c r="G17" s="26"/>
      <c r="H17" s="27"/>
      <c r="I17" s="27"/>
      <c r="J17" s="27"/>
      <c r="K17" s="57"/>
      <c r="L17" s="55"/>
      <c r="M17" s="28"/>
      <c r="N17" s="28"/>
      <c r="O17" s="28"/>
      <c r="P17" s="29"/>
    </row>
    <row r="18" spans="1:16" s="1" customFormat="1" ht="13.5" customHeight="1" x14ac:dyDescent="0.2">
      <c r="A18" s="22"/>
      <c r="B18" s="23"/>
      <c r="C18" s="30" t="s">
        <v>17</v>
      </c>
      <c r="D18" s="25" t="s">
        <v>12</v>
      </c>
      <c r="E18" s="65">
        <f>E17*0.25</f>
        <v>14.555</v>
      </c>
      <c r="F18" s="60"/>
      <c r="G18" s="26"/>
      <c r="H18" s="27"/>
      <c r="I18" s="27"/>
      <c r="J18" s="27"/>
      <c r="K18" s="57"/>
      <c r="L18" s="55"/>
      <c r="M18" s="28"/>
      <c r="N18" s="28"/>
      <c r="O18" s="28"/>
      <c r="P18" s="29"/>
    </row>
    <row r="19" spans="1:16" s="1" customFormat="1" ht="12.75" customHeight="1" x14ac:dyDescent="0.2">
      <c r="A19" s="22" t="s">
        <v>82</v>
      </c>
      <c r="B19" s="23"/>
      <c r="C19" s="24" t="s">
        <v>26</v>
      </c>
      <c r="D19" s="25" t="s">
        <v>10</v>
      </c>
      <c r="E19" s="65">
        <v>58.22</v>
      </c>
      <c r="F19" s="60"/>
      <c r="G19" s="26"/>
      <c r="H19" s="27"/>
      <c r="I19" s="27"/>
      <c r="J19" s="27"/>
      <c r="K19" s="57"/>
      <c r="L19" s="55"/>
      <c r="M19" s="28"/>
      <c r="N19" s="28"/>
      <c r="O19" s="28"/>
      <c r="P19" s="29"/>
    </row>
    <row r="20" spans="1:16" s="1" customFormat="1" ht="13.5" customHeight="1" x14ac:dyDescent="0.2">
      <c r="A20" s="22" t="s">
        <v>83</v>
      </c>
      <c r="B20" s="23"/>
      <c r="C20" s="24" t="s">
        <v>27</v>
      </c>
      <c r="D20" s="25" t="s">
        <v>10</v>
      </c>
      <c r="E20" s="65">
        <v>58.22</v>
      </c>
      <c r="F20" s="60"/>
      <c r="G20" s="26"/>
      <c r="H20" s="27"/>
      <c r="I20" s="27"/>
      <c r="J20" s="27"/>
      <c r="K20" s="57"/>
      <c r="L20" s="55"/>
      <c r="M20" s="28"/>
      <c r="N20" s="28"/>
      <c r="O20" s="28"/>
      <c r="P20" s="29"/>
    </row>
    <row r="21" spans="1:16" s="1" customFormat="1" ht="13.5" customHeight="1" x14ac:dyDescent="0.2">
      <c r="A21" s="22"/>
      <c r="B21" s="23"/>
      <c r="C21" s="30" t="s">
        <v>11</v>
      </c>
      <c r="D21" s="25" t="s">
        <v>12</v>
      </c>
      <c r="E21" s="65">
        <f>E20*0.35</f>
        <v>20.376999999999999</v>
      </c>
      <c r="F21" s="60"/>
      <c r="G21" s="26"/>
      <c r="H21" s="27"/>
      <c r="I21" s="27"/>
      <c r="J21" s="27"/>
      <c r="K21" s="57"/>
      <c r="L21" s="55"/>
      <c r="M21" s="28"/>
      <c r="N21" s="28"/>
      <c r="O21" s="28"/>
      <c r="P21" s="29"/>
    </row>
    <row r="22" spans="1:16" s="78" customFormat="1" ht="28.5" customHeight="1" x14ac:dyDescent="0.2">
      <c r="A22" s="68" t="s">
        <v>84</v>
      </c>
      <c r="B22" s="69"/>
      <c r="C22" s="79" t="s">
        <v>36</v>
      </c>
      <c r="D22" s="70" t="s">
        <v>10</v>
      </c>
      <c r="E22" s="71">
        <v>1.5</v>
      </c>
      <c r="F22" s="72"/>
      <c r="G22" s="73"/>
      <c r="H22" s="74"/>
      <c r="I22" s="74"/>
      <c r="J22" s="74"/>
      <c r="K22" s="75"/>
      <c r="L22" s="76"/>
      <c r="M22" s="77"/>
      <c r="N22" s="77"/>
      <c r="O22" s="77"/>
      <c r="P22" s="75"/>
    </row>
    <row r="23" spans="1:16" s="1" customFormat="1" ht="13.5" customHeight="1" x14ac:dyDescent="0.2">
      <c r="A23" s="131" t="s">
        <v>85</v>
      </c>
      <c r="B23" s="132"/>
      <c r="C23" s="80" t="s">
        <v>29</v>
      </c>
      <c r="D23" s="40"/>
      <c r="E23" s="63"/>
      <c r="F23" s="59">
        <f t="shared" ref="F23" si="0">IFERROR(ROUND(H23/G23,2),0)</f>
        <v>0</v>
      </c>
      <c r="G23" s="41">
        <f>IF(H23&gt;0,4.8,0)</f>
        <v>0</v>
      </c>
      <c r="H23" s="42"/>
      <c r="I23" s="42"/>
      <c r="J23" s="42"/>
      <c r="K23" s="44">
        <f>SUM(H23:J23)</f>
        <v>0</v>
      </c>
      <c r="L23" s="54">
        <f>ROUND(F23*E23,2)</f>
        <v>0</v>
      </c>
      <c r="M23" s="43">
        <f>ROUND(H23*E23,2)</f>
        <v>0</v>
      </c>
      <c r="N23" s="43">
        <f>ROUND(I23*E23,2)</f>
        <v>0</v>
      </c>
      <c r="O23" s="43">
        <f>ROUND(J23*E23,2)</f>
        <v>0</v>
      </c>
      <c r="P23" s="44">
        <f>SUM(M23:O23)</f>
        <v>0</v>
      </c>
    </row>
    <row r="24" spans="1:16" s="78" customFormat="1" ht="13.5" customHeight="1" x14ac:dyDescent="0.2">
      <c r="A24" s="22" t="s">
        <v>86</v>
      </c>
      <c r="B24" s="23"/>
      <c r="C24" s="24" t="s">
        <v>16</v>
      </c>
      <c r="D24" s="25" t="s">
        <v>10</v>
      </c>
      <c r="E24" s="64">
        <v>147.76</v>
      </c>
      <c r="F24" s="72"/>
      <c r="G24" s="73"/>
      <c r="H24" s="74"/>
      <c r="I24" s="74"/>
      <c r="J24" s="74"/>
      <c r="K24" s="75"/>
      <c r="L24" s="76"/>
      <c r="M24" s="77"/>
      <c r="N24" s="77"/>
      <c r="O24" s="77"/>
      <c r="P24" s="75"/>
    </row>
    <row r="25" spans="1:16" s="78" customFormat="1" ht="13.5" customHeight="1" x14ac:dyDescent="0.2">
      <c r="A25" s="22"/>
      <c r="B25" s="23"/>
      <c r="C25" s="30" t="s">
        <v>17</v>
      </c>
      <c r="D25" s="25" t="s">
        <v>12</v>
      </c>
      <c r="E25" s="65">
        <f>E24*0.25</f>
        <v>36.94</v>
      </c>
      <c r="F25" s="72"/>
      <c r="G25" s="73"/>
      <c r="H25" s="74"/>
      <c r="I25" s="74"/>
      <c r="J25" s="74"/>
      <c r="K25" s="75"/>
      <c r="L25" s="76"/>
      <c r="M25" s="77"/>
      <c r="N25" s="77"/>
      <c r="O25" s="77"/>
      <c r="P25" s="75"/>
    </row>
    <row r="26" spans="1:16" s="78" customFormat="1" ht="23.25" customHeight="1" x14ac:dyDescent="0.2">
      <c r="A26" s="22" t="s">
        <v>78</v>
      </c>
      <c r="B26" s="23"/>
      <c r="C26" s="24" t="s">
        <v>24</v>
      </c>
      <c r="D26" s="25" t="s">
        <v>10</v>
      </c>
      <c r="E26" s="65">
        <v>37.549999999999997</v>
      </c>
      <c r="F26" s="72"/>
      <c r="G26" s="73"/>
      <c r="H26" s="74"/>
      <c r="I26" s="74"/>
      <c r="J26" s="74"/>
      <c r="K26" s="75"/>
      <c r="L26" s="76"/>
      <c r="M26" s="77"/>
      <c r="N26" s="77"/>
      <c r="O26" s="77"/>
      <c r="P26" s="75"/>
    </row>
    <row r="27" spans="1:16" s="78" customFormat="1" ht="13.5" customHeight="1" x14ac:dyDescent="0.2">
      <c r="A27" s="22" t="s">
        <v>87</v>
      </c>
      <c r="B27" s="23"/>
      <c r="C27" s="24" t="s">
        <v>15</v>
      </c>
      <c r="D27" s="25" t="s">
        <v>10</v>
      </c>
      <c r="E27" s="64">
        <v>147.76</v>
      </c>
      <c r="F27" s="72"/>
      <c r="G27" s="73"/>
      <c r="H27" s="74"/>
      <c r="I27" s="74"/>
      <c r="J27" s="74"/>
      <c r="K27" s="75"/>
      <c r="L27" s="76"/>
      <c r="M27" s="77"/>
      <c r="N27" s="77"/>
      <c r="O27" s="77"/>
      <c r="P27" s="75"/>
    </row>
    <row r="28" spans="1:16" s="78" customFormat="1" ht="13.5" customHeight="1" x14ac:dyDescent="0.2">
      <c r="A28" s="22"/>
      <c r="B28" s="23"/>
      <c r="C28" s="30" t="s">
        <v>11</v>
      </c>
      <c r="D28" s="25" t="s">
        <v>12</v>
      </c>
      <c r="E28" s="65">
        <f>E27*0.35</f>
        <v>51.715999999999994</v>
      </c>
      <c r="F28" s="72"/>
      <c r="G28" s="73"/>
      <c r="H28" s="74"/>
      <c r="I28" s="74"/>
      <c r="J28" s="74"/>
      <c r="K28" s="75"/>
      <c r="L28" s="76"/>
      <c r="M28" s="77"/>
      <c r="N28" s="77"/>
      <c r="O28" s="77"/>
      <c r="P28" s="75"/>
    </row>
    <row r="29" spans="1:16" s="78" customFormat="1" ht="13.5" customHeight="1" x14ac:dyDescent="0.2">
      <c r="A29" s="22" t="s">
        <v>88</v>
      </c>
      <c r="B29" s="23"/>
      <c r="C29" s="24" t="s">
        <v>25</v>
      </c>
      <c r="D29" s="25" t="s">
        <v>10</v>
      </c>
      <c r="E29" s="65">
        <v>45.92</v>
      </c>
      <c r="F29" s="72"/>
      <c r="G29" s="73"/>
      <c r="H29" s="74"/>
      <c r="I29" s="74"/>
      <c r="J29" s="74"/>
      <c r="K29" s="75"/>
      <c r="L29" s="76"/>
      <c r="M29" s="77"/>
      <c r="N29" s="77"/>
      <c r="O29" s="77"/>
      <c r="P29" s="75"/>
    </row>
    <row r="30" spans="1:16" s="1" customFormat="1" ht="13.5" customHeight="1" x14ac:dyDescent="0.2">
      <c r="A30" s="22"/>
      <c r="B30" s="23"/>
      <c r="C30" s="30" t="s">
        <v>17</v>
      </c>
      <c r="D30" s="25" t="s">
        <v>12</v>
      </c>
      <c r="E30" s="65">
        <f>E29*0.25</f>
        <v>11.48</v>
      </c>
      <c r="F30" s="60"/>
      <c r="G30" s="26"/>
      <c r="H30" s="27"/>
      <c r="I30" s="27"/>
      <c r="J30" s="27"/>
      <c r="K30" s="57"/>
      <c r="L30" s="55"/>
      <c r="M30" s="28"/>
      <c r="N30" s="28"/>
      <c r="O30" s="28"/>
      <c r="P30" s="29"/>
    </row>
    <row r="31" spans="1:16" s="1" customFormat="1" ht="13.5" customHeight="1" x14ac:dyDescent="0.2">
      <c r="A31" s="22" t="s">
        <v>89</v>
      </c>
      <c r="B31" s="23"/>
      <c r="C31" s="24" t="s">
        <v>26</v>
      </c>
      <c r="D31" s="25" t="s">
        <v>10</v>
      </c>
      <c r="E31" s="65">
        <v>45.92</v>
      </c>
      <c r="F31" s="60"/>
      <c r="G31" s="26"/>
      <c r="H31" s="27"/>
      <c r="I31" s="27"/>
      <c r="J31" s="27"/>
      <c r="K31" s="57"/>
      <c r="L31" s="55"/>
      <c r="M31" s="28"/>
      <c r="N31" s="28"/>
      <c r="O31" s="28"/>
      <c r="P31" s="29"/>
    </row>
    <row r="32" spans="1:16" s="1" customFormat="1" ht="13.5" customHeight="1" x14ac:dyDescent="0.2">
      <c r="A32" s="22" t="s">
        <v>90</v>
      </c>
      <c r="B32" s="23"/>
      <c r="C32" s="24" t="s">
        <v>27</v>
      </c>
      <c r="D32" s="25" t="s">
        <v>10</v>
      </c>
      <c r="E32" s="65">
        <v>45.92</v>
      </c>
      <c r="F32" s="60"/>
      <c r="G32" s="26"/>
      <c r="H32" s="27"/>
      <c r="I32" s="27"/>
      <c r="J32" s="27"/>
      <c r="K32" s="57"/>
      <c r="L32" s="55"/>
      <c r="M32" s="28"/>
      <c r="N32" s="28"/>
      <c r="O32" s="28"/>
      <c r="P32" s="29"/>
    </row>
    <row r="33" spans="1:17" s="1" customFormat="1" ht="13.5" customHeight="1" x14ac:dyDescent="0.2">
      <c r="A33" s="22"/>
      <c r="B33" s="23"/>
      <c r="C33" s="30" t="s">
        <v>11</v>
      </c>
      <c r="D33" s="25" t="s">
        <v>12</v>
      </c>
      <c r="E33" s="65">
        <f>E32*0.35</f>
        <v>16.071999999999999</v>
      </c>
      <c r="F33" s="60"/>
      <c r="G33" s="26"/>
      <c r="H33" s="27"/>
      <c r="I33" s="27"/>
      <c r="J33" s="27"/>
      <c r="K33" s="57"/>
      <c r="L33" s="55"/>
      <c r="M33" s="28"/>
      <c r="N33" s="28"/>
      <c r="O33" s="28"/>
      <c r="P33" s="29"/>
    </row>
    <row r="34" spans="1:17" s="1" customFormat="1" ht="13.5" customHeight="1" x14ac:dyDescent="0.2">
      <c r="A34" s="131" t="s">
        <v>91</v>
      </c>
      <c r="B34" s="132"/>
      <c r="C34" s="80" t="s">
        <v>31</v>
      </c>
      <c r="D34" s="40"/>
      <c r="E34" s="63"/>
      <c r="F34" s="59">
        <f t="shared" ref="F34" si="1">IFERROR(ROUND(H34/G34,2),0)</f>
        <v>0</v>
      </c>
      <c r="G34" s="41">
        <f>IF(H34&gt;0,4.8,0)</f>
        <v>0</v>
      </c>
      <c r="H34" s="42"/>
      <c r="I34" s="42"/>
      <c r="J34" s="42"/>
      <c r="K34" s="44">
        <f>SUM(H34:J34)</f>
        <v>0</v>
      </c>
      <c r="L34" s="54">
        <f>ROUND(F34*E34,2)</f>
        <v>0</v>
      </c>
      <c r="M34" s="43">
        <f>ROUND(H34*E34,2)</f>
        <v>0</v>
      </c>
      <c r="N34" s="43">
        <f>ROUND(I34*E34,2)</f>
        <v>0</v>
      </c>
      <c r="O34" s="43">
        <f>ROUND(J34*E34,2)</f>
        <v>0</v>
      </c>
      <c r="P34" s="44">
        <f>SUM(M34:O34)</f>
        <v>0</v>
      </c>
    </row>
    <row r="35" spans="1:17" s="1" customFormat="1" ht="13.5" customHeight="1" x14ac:dyDescent="0.2">
      <c r="A35" s="22" t="s">
        <v>92</v>
      </c>
      <c r="B35" s="23"/>
      <c r="C35" s="24" t="s">
        <v>16</v>
      </c>
      <c r="D35" s="25" t="s">
        <v>10</v>
      </c>
      <c r="E35" s="64">
        <v>182.38</v>
      </c>
      <c r="F35" s="60"/>
      <c r="G35" s="26"/>
      <c r="H35" s="27"/>
      <c r="I35" s="27"/>
      <c r="J35" s="27"/>
      <c r="K35" s="57"/>
      <c r="L35" s="55"/>
      <c r="M35" s="28"/>
      <c r="N35" s="28"/>
      <c r="O35" s="28"/>
      <c r="P35" s="29"/>
    </row>
    <row r="36" spans="1:17" s="1" customFormat="1" ht="13.5" customHeight="1" x14ac:dyDescent="0.2">
      <c r="A36" s="22"/>
      <c r="B36" s="23"/>
      <c r="C36" s="30" t="s">
        <v>17</v>
      </c>
      <c r="D36" s="25" t="s">
        <v>12</v>
      </c>
      <c r="E36" s="65">
        <f>E35*0.25</f>
        <v>45.594999999999999</v>
      </c>
      <c r="F36" s="60"/>
      <c r="G36" s="26"/>
      <c r="H36" s="27"/>
      <c r="I36" s="27"/>
      <c r="J36" s="27"/>
      <c r="K36" s="57"/>
      <c r="L36" s="55"/>
      <c r="M36" s="28"/>
      <c r="N36" s="28"/>
      <c r="O36" s="28"/>
      <c r="P36" s="29"/>
    </row>
    <row r="37" spans="1:17" s="1" customFormat="1" ht="22.5" customHeight="1" x14ac:dyDescent="0.2">
      <c r="A37" s="22" t="s">
        <v>93</v>
      </c>
      <c r="B37" s="23"/>
      <c r="C37" s="24" t="s">
        <v>24</v>
      </c>
      <c r="D37" s="25" t="s">
        <v>10</v>
      </c>
      <c r="E37" s="65">
        <v>36.479999999999997</v>
      </c>
      <c r="F37" s="60"/>
      <c r="G37" s="26"/>
      <c r="H37" s="27"/>
      <c r="I37" s="27"/>
      <c r="J37" s="27"/>
      <c r="K37" s="57"/>
      <c r="L37" s="55"/>
      <c r="M37" s="28"/>
      <c r="N37" s="28"/>
      <c r="O37" s="28"/>
      <c r="P37" s="29"/>
    </row>
    <row r="38" spans="1:17" s="1" customFormat="1" ht="13.5" customHeight="1" x14ac:dyDescent="0.2">
      <c r="A38" s="22" t="s">
        <v>76</v>
      </c>
      <c r="B38" s="23"/>
      <c r="C38" s="24" t="s">
        <v>15</v>
      </c>
      <c r="D38" s="25" t="s">
        <v>10</v>
      </c>
      <c r="E38" s="64">
        <v>182.38</v>
      </c>
      <c r="F38" s="60"/>
      <c r="G38" s="26"/>
      <c r="H38" s="27"/>
      <c r="I38" s="27"/>
      <c r="J38" s="27"/>
      <c r="K38" s="57"/>
      <c r="L38" s="55"/>
      <c r="M38" s="28"/>
      <c r="N38" s="28"/>
      <c r="O38" s="28"/>
      <c r="P38" s="29"/>
    </row>
    <row r="39" spans="1:17" s="1" customFormat="1" ht="13.5" customHeight="1" x14ac:dyDescent="0.2">
      <c r="A39" s="22"/>
      <c r="B39" s="23"/>
      <c r="C39" s="30" t="s">
        <v>11</v>
      </c>
      <c r="D39" s="25" t="s">
        <v>12</v>
      </c>
      <c r="E39" s="65">
        <f>E38*0.35</f>
        <v>63.832999999999991</v>
      </c>
      <c r="F39" s="60"/>
      <c r="G39" s="26"/>
      <c r="H39" s="27"/>
      <c r="I39" s="27"/>
      <c r="J39" s="27"/>
      <c r="K39" s="57"/>
      <c r="L39" s="55"/>
      <c r="M39" s="28"/>
      <c r="N39" s="28"/>
      <c r="O39" s="28"/>
      <c r="P39" s="29"/>
    </row>
    <row r="40" spans="1:17" s="1" customFormat="1" ht="13.5" customHeight="1" x14ac:dyDescent="0.2">
      <c r="A40" s="22" t="s">
        <v>94</v>
      </c>
      <c r="B40" s="23"/>
      <c r="C40" s="24" t="s">
        <v>25</v>
      </c>
      <c r="D40" s="25" t="s">
        <v>10</v>
      </c>
      <c r="E40" s="65">
        <v>45.6</v>
      </c>
      <c r="F40" s="60"/>
      <c r="G40" s="26"/>
      <c r="H40" s="27"/>
      <c r="I40" s="27"/>
      <c r="J40" s="27"/>
      <c r="K40" s="57"/>
      <c r="L40" s="55"/>
      <c r="M40" s="28"/>
      <c r="N40" s="28"/>
      <c r="O40" s="28"/>
      <c r="P40" s="29"/>
    </row>
    <row r="41" spans="1:17" s="1" customFormat="1" ht="13.5" customHeight="1" x14ac:dyDescent="0.2">
      <c r="A41" s="22"/>
      <c r="B41" s="23"/>
      <c r="C41" s="30" t="s">
        <v>17</v>
      </c>
      <c r="D41" s="25" t="s">
        <v>12</v>
      </c>
      <c r="E41" s="65">
        <f>E40*0.25</f>
        <v>11.4</v>
      </c>
      <c r="F41" s="60"/>
      <c r="G41" s="26"/>
      <c r="H41" s="27"/>
      <c r="I41" s="27"/>
      <c r="J41" s="27"/>
      <c r="K41" s="57"/>
      <c r="L41" s="55"/>
      <c r="M41" s="28"/>
      <c r="N41" s="28"/>
      <c r="O41" s="28"/>
      <c r="P41" s="29"/>
    </row>
    <row r="42" spans="1:17" s="1" customFormat="1" ht="13.5" customHeight="1" x14ac:dyDescent="0.2">
      <c r="A42" s="22" t="s">
        <v>95</v>
      </c>
      <c r="B42" s="23"/>
      <c r="C42" s="24" t="s">
        <v>26</v>
      </c>
      <c r="D42" s="25" t="s">
        <v>10</v>
      </c>
      <c r="E42" s="65">
        <v>45.6</v>
      </c>
      <c r="F42" s="60"/>
      <c r="G42" s="26"/>
      <c r="H42" s="27"/>
      <c r="I42" s="27"/>
      <c r="J42" s="27"/>
      <c r="K42" s="57"/>
      <c r="L42" s="55"/>
      <c r="M42" s="28"/>
      <c r="N42" s="28"/>
      <c r="O42" s="28"/>
      <c r="P42" s="29"/>
    </row>
    <row r="43" spans="1:17" s="1" customFormat="1" ht="13.5" customHeight="1" x14ac:dyDescent="0.2">
      <c r="A43" s="22" t="s">
        <v>96</v>
      </c>
      <c r="B43" s="23"/>
      <c r="C43" s="24" t="s">
        <v>27</v>
      </c>
      <c r="D43" s="25" t="s">
        <v>10</v>
      </c>
      <c r="E43" s="65">
        <v>45.6</v>
      </c>
      <c r="F43" s="60"/>
      <c r="G43" s="26"/>
      <c r="H43" s="27"/>
      <c r="I43" s="27"/>
      <c r="J43" s="27"/>
      <c r="K43" s="57"/>
      <c r="L43" s="55"/>
      <c r="M43" s="28"/>
      <c r="N43" s="28"/>
      <c r="O43" s="28"/>
      <c r="P43" s="29"/>
    </row>
    <row r="44" spans="1:17" s="1" customFormat="1" ht="13.5" customHeight="1" x14ac:dyDescent="0.2">
      <c r="A44" s="22"/>
      <c r="B44" s="23"/>
      <c r="C44" s="30" t="s">
        <v>11</v>
      </c>
      <c r="D44" s="25" t="s">
        <v>12</v>
      </c>
      <c r="E44" s="65">
        <f>E42*0.35</f>
        <v>15.959999999999999</v>
      </c>
      <c r="F44" s="60"/>
      <c r="G44" s="26"/>
      <c r="H44" s="27"/>
      <c r="I44" s="27"/>
      <c r="J44" s="27"/>
      <c r="K44" s="57"/>
      <c r="L44" s="55"/>
      <c r="M44" s="28"/>
      <c r="N44" s="28"/>
      <c r="O44" s="28"/>
      <c r="P44" s="29"/>
    </row>
    <row r="45" spans="1:17" s="1" customFormat="1" ht="13.5" customHeight="1" x14ac:dyDescent="0.2">
      <c r="A45" s="133" t="s">
        <v>97</v>
      </c>
      <c r="B45" s="49"/>
      <c r="C45" s="81" t="s">
        <v>98</v>
      </c>
      <c r="D45" s="50"/>
      <c r="E45" s="66"/>
      <c r="F45" s="61"/>
      <c r="G45" s="31"/>
      <c r="H45" s="32"/>
      <c r="I45" s="32"/>
      <c r="J45" s="32"/>
      <c r="K45" s="51"/>
      <c r="L45" s="56"/>
      <c r="M45" s="33"/>
      <c r="N45" s="33"/>
      <c r="O45" s="33"/>
      <c r="P45" s="134"/>
    </row>
    <row r="46" spans="1:17" s="1" customFormat="1" ht="52.5" customHeight="1" x14ac:dyDescent="0.2">
      <c r="A46" s="22" t="s">
        <v>99</v>
      </c>
      <c r="B46" s="23"/>
      <c r="C46" s="24" t="s">
        <v>37</v>
      </c>
      <c r="D46" s="25" t="s">
        <v>10</v>
      </c>
      <c r="E46" s="65">
        <v>4.8899999999999997</v>
      </c>
      <c r="F46" s="60"/>
      <c r="G46" s="26"/>
      <c r="H46" s="27"/>
      <c r="I46" s="27"/>
      <c r="J46" s="27"/>
      <c r="K46" s="57"/>
      <c r="L46" s="55"/>
      <c r="M46" s="28"/>
      <c r="N46" s="28"/>
      <c r="O46" s="28"/>
      <c r="P46" s="135"/>
      <c r="Q46" s="136"/>
    </row>
    <row r="47" spans="1:17" s="1" customFormat="1" ht="52.5" customHeight="1" x14ac:dyDescent="0.2">
      <c r="A47" s="22" t="s">
        <v>100</v>
      </c>
      <c r="B47" s="23"/>
      <c r="C47" s="24" t="s">
        <v>128</v>
      </c>
      <c r="D47" s="25" t="s">
        <v>10</v>
      </c>
      <c r="E47" s="65">
        <v>22</v>
      </c>
      <c r="F47" s="60"/>
      <c r="G47" s="26"/>
      <c r="H47" s="27"/>
      <c r="I47" s="27"/>
      <c r="J47" s="27"/>
      <c r="K47" s="57"/>
      <c r="L47" s="55"/>
      <c r="M47" s="28"/>
      <c r="N47" s="28"/>
      <c r="O47" s="28"/>
      <c r="P47" s="135"/>
      <c r="Q47" s="136"/>
    </row>
    <row r="48" spans="1:17" s="1" customFormat="1" ht="52.5" customHeight="1" x14ac:dyDescent="0.2">
      <c r="A48" s="22" t="s">
        <v>101</v>
      </c>
      <c r="B48" s="23"/>
      <c r="C48" s="24" t="s">
        <v>138</v>
      </c>
      <c r="D48" s="25" t="s">
        <v>13</v>
      </c>
      <c r="E48" s="65">
        <v>24</v>
      </c>
      <c r="F48" s="60"/>
      <c r="G48" s="26"/>
      <c r="H48" s="27"/>
      <c r="I48" s="27"/>
      <c r="J48" s="27"/>
      <c r="K48" s="57"/>
      <c r="L48" s="55"/>
      <c r="M48" s="28"/>
      <c r="N48" s="28"/>
      <c r="O48" s="28"/>
      <c r="P48" s="135"/>
      <c r="Q48" s="136"/>
    </row>
    <row r="49" spans="1:17" s="1" customFormat="1" ht="48.75" customHeight="1" x14ac:dyDescent="0.2">
      <c r="A49" s="22" t="s">
        <v>77</v>
      </c>
      <c r="B49" s="23"/>
      <c r="C49" s="24" t="s">
        <v>139</v>
      </c>
      <c r="D49" s="25" t="s">
        <v>34</v>
      </c>
      <c r="E49" s="143">
        <v>11</v>
      </c>
      <c r="F49" s="60"/>
      <c r="G49" s="26"/>
      <c r="H49" s="27"/>
      <c r="I49" s="27"/>
      <c r="J49" s="27"/>
      <c r="K49" s="57"/>
      <c r="L49" s="55"/>
      <c r="M49" s="28"/>
      <c r="N49" s="28"/>
      <c r="O49" s="28"/>
      <c r="P49" s="135"/>
      <c r="Q49" s="136"/>
    </row>
    <row r="50" spans="1:17" s="1" customFormat="1" ht="13.5" customHeight="1" x14ac:dyDescent="0.2">
      <c r="A50" s="133" t="s">
        <v>102</v>
      </c>
      <c r="B50" s="137"/>
      <c r="C50" s="81" t="s">
        <v>73</v>
      </c>
      <c r="D50" s="50"/>
      <c r="E50" s="66"/>
      <c r="F50" s="61">
        <f t="shared" ref="F50" si="2">IFERROR(ROUND(H50/G50,2),0)</f>
        <v>0</v>
      </c>
      <c r="G50" s="31">
        <f t="shared" ref="G50" si="3">IF(H50&gt;0,12,0)</f>
        <v>0</v>
      </c>
      <c r="H50" s="32"/>
      <c r="I50" s="32"/>
      <c r="J50" s="32"/>
      <c r="K50" s="51">
        <f t="shared" ref="K50" si="4">SUM(H50:J50)</f>
        <v>0</v>
      </c>
      <c r="L50" s="56">
        <f>ROUND(F50*E50,2)</f>
        <v>0</v>
      </c>
      <c r="M50" s="33">
        <f>ROUND(H50*E50,2)</f>
        <v>0</v>
      </c>
      <c r="N50" s="33">
        <f>ROUND(I50*E50,2)</f>
        <v>0</v>
      </c>
      <c r="O50" s="33">
        <f>ROUND(J50*E50,2)</f>
        <v>0</v>
      </c>
      <c r="P50" s="134">
        <f t="shared" ref="P50" si="5">SUM(M50:O50)</f>
        <v>0</v>
      </c>
    </row>
    <row r="51" spans="1:17" s="1" customFormat="1" ht="63" customHeight="1" x14ac:dyDescent="0.2">
      <c r="A51" s="22" t="s">
        <v>103</v>
      </c>
      <c r="B51" s="23"/>
      <c r="C51" s="24" t="s">
        <v>130</v>
      </c>
      <c r="D51" s="25" t="s">
        <v>10</v>
      </c>
      <c r="E51" s="64">
        <v>9.14</v>
      </c>
      <c r="F51" s="60"/>
      <c r="G51" s="26"/>
      <c r="H51" s="27"/>
      <c r="I51" s="27"/>
      <c r="J51" s="27"/>
      <c r="K51" s="57"/>
      <c r="L51" s="55"/>
      <c r="M51" s="28"/>
      <c r="N51" s="28"/>
      <c r="O51" s="28"/>
      <c r="P51" s="29"/>
    </row>
    <row r="52" spans="1:17" s="1" customFormat="1" ht="50.25" customHeight="1" x14ac:dyDescent="0.2">
      <c r="A52" s="22" t="s">
        <v>104</v>
      </c>
      <c r="B52" s="23"/>
      <c r="C52" s="24" t="s">
        <v>41</v>
      </c>
      <c r="D52" s="25" t="s">
        <v>10</v>
      </c>
      <c r="E52" s="64">
        <v>0.6</v>
      </c>
      <c r="F52" s="60"/>
      <c r="G52" s="26"/>
      <c r="H52" s="27"/>
      <c r="I52" s="27"/>
      <c r="J52" s="27"/>
      <c r="K52" s="57"/>
      <c r="L52" s="55"/>
      <c r="M52" s="28"/>
      <c r="N52" s="28"/>
      <c r="O52" s="28"/>
      <c r="P52" s="29"/>
    </row>
    <row r="53" spans="1:17" s="1" customFormat="1" ht="50.25" customHeight="1" x14ac:dyDescent="0.2">
      <c r="A53" s="22" t="s">
        <v>105</v>
      </c>
      <c r="B53" s="23"/>
      <c r="C53" s="24" t="s">
        <v>131</v>
      </c>
      <c r="D53" s="25" t="s">
        <v>10</v>
      </c>
      <c r="E53" s="64">
        <v>8.6999999999999993</v>
      </c>
      <c r="F53" s="60"/>
      <c r="G53" s="26"/>
      <c r="H53" s="27"/>
      <c r="I53" s="27"/>
      <c r="J53" s="27"/>
      <c r="K53" s="57"/>
      <c r="L53" s="55"/>
      <c r="M53" s="28" t="s">
        <v>129</v>
      </c>
      <c r="N53" s="28"/>
      <c r="O53" s="28"/>
      <c r="P53" s="29"/>
    </row>
    <row r="54" spans="1:17" s="1" customFormat="1" ht="20.25" customHeight="1" x14ac:dyDescent="0.2">
      <c r="A54" s="22" t="s">
        <v>106</v>
      </c>
      <c r="B54" s="23"/>
      <c r="C54" s="24" t="s">
        <v>39</v>
      </c>
      <c r="D54" s="25" t="s">
        <v>10</v>
      </c>
      <c r="E54" s="64">
        <v>3.7</v>
      </c>
      <c r="F54" s="60"/>
      <c r="G54" s="26"/>
      <c r="H54" s="27"/>
      <c r="I54" s="27"/>
      <c r="J54" s="27"/>
      <c r="K54" s="57"/>
      <c r="L54" s="55"/>
      <c r="M54" s="28"/>
      <c r="N54" s="28"/>
      <c r="O54" s="28"/>
      <c r="P54" s="29"/>
    </row>
    <row r="55" spans="1:17" s="1" customFormat="1" ht="26.25" customHeight="1" x14ac:dyDescent="0.2">
      <c r="A55" s="22" t="s">
        <v>107</v>
      </c>
      <c r="B55" s="23"/>
      <c r="C55" s="24" t="s">
        <v>40</v>
      </c>
      <c r="D55" s="25" t="s">
        <v>10</v>
      </c>
      <c r="E55" s="64">
        <v>9.14</v>
      </c>
      <c r="F55" s="60"/>
      <c r="G55" s="26"/>
      <c r="H55" s="27"/>
      <c r="I55" s="27"/>
      <c r="J55" s="27"/>
      <c r="K55" s="57"/>
      <c r="L55" s="55"/>
      <c r="M55" s="28"/>
      <c r="N55" s="28"/>
      <c r="O55" s="28"/>
      <c r="P55" s="29"/>
    </row>
    <row r="56" spans="1:17" s="1" customFormat="1" ht="26.25" customHeight="1" x14ac:dyDescent="0.2">
      <c r="A56" s="22"/>
      <c r="B56" s="23"/>
      <c r="C56" s="30" t="s">
        <v>17</v>
      </c>
      <c r="D56" s="25" t="s">
        <v>12</v>
      </c>
      <c r="E56" s="65">
        <f>E55*0.25</f>
        <v>2.2850000000000001</v>
      </c>
      <c r="F56" s="60"/>
      <c r="G56" s="26"/>
      <c r="H56" s="27"/>
      <c r="I56" s="27"/>
      <c r="J56" s="27"/>
      <c r="K56" s="57"/>
      <c r="L56" s="55"/>
      <c r="M56" s="28"/>
      <c r="N56" s="28"/>
      <c r="O56" s="28"/>
      <c r="P56" s="29"/>
    </row>
    <row r="57" spans="1:17" s="1" customFormat="1" ht="13.5" customHeight="1" x14ac:dyDescent="0.2">
      <c r="A57" s="22"/>
      <c r="B57" s="23"/>
      <c r="C57" s="30" t="s">
        <v>11</v>
      </c>
      <c r="D57" s="25" t="s">
        <v>12</v>
      </c>
      <c r="E57" s="65">
        <f>E55*0.35</f>
        <v>3.1989999999999998</v>
      </c>
      <c r="F57" s="60"/>
      <c r="G57" s="26"/>
      <c r="H57" s="27"/>
      <c r="I57" s="27"/>
      <c r="J57" s="27"/>
      <c r="K57" s="57"/>
      <c r="L57" s="55"/>
      <c r="M57" s="28"/>
      <c r="N57" s="28"/>
      <c r="O57" s="28"/>
      <c r="P57" s="29"/>
    </row>
    <row r="58" spans="1:17" s="1" customFormat="1" ht="28.5" customHeight="1" x14ac:dyDescent="0.2">
      <c r="A58" s="133" t="s">
        <v>108</v>
      </c>
      <c r="B58" s="137"/>
      <c r="C58" s="81" t="s">
        <v>111</v>
      </c>
      <c r="D58" s="50"/>
      <c r="E58" s="66"/>
      <c r="F58" s="61"/>
      <c r="G58" s="31"/>
      <c r="H58" s="32"/>
      <c r="I58" s="32"/>
      <c r="J58" s="32"/>
      <c r="K58" s="51"/>
      <c r="L58" s="56"/>
      <c r="M58" s="33"/>
      <c r="N58" s="33"/>
      <c r="O58" s="33"/>
      <c r="P58" s="51"/>
    </row>
    <row r="59" spans="1:17" s="1" customFormat="1" ht="41.25" customHeight="1" x14ac:dyDescent="0.2">
      <c r="A59" s="22" t="s">
        <v>112</v>
      </c>
      <c r="B59" s="23"/>
      <c r="C59" s="24" t="s">
        <v>43</v>
      </c>
      <c r="D59" s="25" t="s">
        <v>13</v>
      </c>
      <c r="E59" s="65">
        <v>2.5</v>
      </c>
      <c r="F59" s="60"/>
      <c r="G59" s="26"/>
      <c r="H59" s="27"/>
      <c r="I59" s="27"/>
      <c r="J59" s="27"/>
      <c r="K59" s="57"/>
      <c r="L59" s="55"/>
      <c r="M59" s="28"/>
      <c r="N59" s="28"/>
      <c r="O59" s="28"/>
      <c r="P59" s="29"/>
    </row>
    <row r="60" spans="1:17" s="1" customFormat="1" ht="20.25" customHeight="1" x14ac:dyDescent="0.2">
      <c r="A60" s="22" t="s">
        <v>113</v>
      </c>
      <c r="B60" s="23"/>
      <c r="C60" s="24" t="s">
        <v>44</v>
      </c>
      <c r="D60" s="25" t="s">
        <v>10</v>
      </c>
      <c r="E60" s="65">
        <v>52.6</v>
      </c>
      <c r="F60" s="60"/>
      <c r="G60" s="26"/>
      <c r="H60" s="27"/>
      <c r="I60" s="27"/>
      <c r="J60" s="27"/>
      <c r="K60" s="29"/>
      <c r="L60" s="55"/>
      <c r="M60" s="28"/>
      <c r="N60" s="28"/>
      <c r="O60" s="28"/>
      <c r="P60" s="29"/>
    </row>
    <row r="61" spans="1:17" s="1" customFormat="1" ht="31.5" customHeight="1" x14ac:dyDescent="0.2">
      <c r="A61" s="22" t="s">
        <v>114</v>
      </c>
      <c r="B61" s="23"/>
      <c r="C61" s="24" t="s">
        <v>70</v>
      </c>
      <c r="D61" s="25" t="s">
        <v>34</v>
      </c>
      <c r="E61" s="65">
        <v>3</v>
      </c>
      <c r="F61" s="60"/>
      <c r="G61" s="26"/>
      <c r="H61" s="27"/>
      <c r="I61" s="27"/>
      <c r="J61" s="27"/>
      <c r="K61" s="29"/>
      <c r="L61" s="55"/>
      <c r="M61" s="28"/>
      <c r="N61" s="28"/>
      <c r="O61" s="28"/>
      <c r="P61" s="29"/>
    </row>
    <row r="62" spans="1:17" s="1" customFormat="1" ht="31.5" customHeight="1" x14ac:dyDescent="0.2">
      <c r="A62" s="22" t="s">
        <v>115</v>
      </c>
      <c r="B62" s="23"/>
      <c r="C62" s="24" t="s">
        <v>69</v>
      </c>
      <c r="D62" s="25" t="s">
        <v>13</v>
      </c>
      <c r="E62" s="65">
        <v>5.6</v>
      </c>
      <c r="F62" s="60"/>
      <c r="G62" s="26"/>
      <c r="H62" s="27"/>
      <c r="I62" s="27"/>
      <c r="J62" s="27"/>
      <c r="K62" s="29"/>
      <c r="L62" s="55"/>
      <c r="M62" s="28"/>
      <c r="N62" s="28"/>
      <c r="O62" s="28"/>
      <c r="P62" s="29"/>
    </row>
    <row r="63" spans="1:17" s="1" customFormat="1" ht="31.5" customHeight="1" x14ac:dyDescent="0.2">
      <c r="A63" s="22" t="s">
        <v>116</v>
      </c>
      <c r="B63" s="23"/>
      <c r="C63" s="24" t="s">
        <v>146</v>
      </c>
      <c r="D63" s="25" t="s">
        <v>13</v>
      </c>
      <c r="E63" s="65">
        <v>26.3</v>
      </c>
      <c r="F63" s="60"/>
      <c r="G63" s="26"/>
      <c r="H63" s="27"/>
      <c r="I63" s="27"/>
      <c r="J63" s="27"/>
      <c r="K63" s="29"/>
      <c r="L63" s="55"/>
      <c r="M63" s="28"/>
      <c r="N63" s="28"/>
      <c r="O63" s="28"/>
      <c r="P63" s="29"/>
    </row>
    <row r="64" spans="1:17" s="1" customFormat="1" ht="31.5" customHeight="1" x14ac:dyDescent="0.2">
      <c r="A64" s="22" t="s">
        <v>117</v>
      </c>
      <c r="B64" s="23"/>
      <c r="C64" s="24" t="s">
        <v>42</v>
      </c>
      <c r="D64" s="25" t="s">
        <v>34</v>
      </c>
      <c r="E64" s="65">
        <v>3</v>
      </c>
      <c r="F64" s="60"/>
      <c r="G64" s="26"/>
      <c r="H64" s="27"/>
      <c r="I64" s="27"/>
      <c r="J64" s="27"/>
      <c r="K64" s="29"/>
      <c r="L64" s="55"/>
      <c r="M64" s="28"/>
      <c r="N64" s="28"/>
      <c r="O64" s="28"/>
      <c r="P64" s="29"/>
    </row>
    <row r="65" spans="1:17" s="1" customFormat="1" ht="39" customHeight="1" x14ac:dyDescent="0.2">
      <c r="A65" s="22" t="s">
        <v>118</v>
      </c>
      <c r="B65" s="23"/>
      <c r="C65" s="24" t="s">
        <v>132</v>
      </c>
      <c r="D65" s="25" t="s">
        <v>10</v>
      </c>
      <c r="E65" s="65">
        <v>52.6</v>
      </c>
      <c r="F65" s="60"/>
      <c r="G65" s="26"/>
      <c r="H65" s="27"/>
      <c r="I65" s="27"/>
      <c r="J65" s="27"/>
      <c r="K65" s="29"/>
      <c r="L65" s="55"/>
      <c r="M65" s="28"/>
      <c r="N65" s="28"/>
      <c r="O65" s="28"/>
      <c r="P65" s="29"/>
    </row>
    <row r="66" spans="1:17" s="1" customFormat="1" ht="30" customHeight="1" x14ac:dyDescent="0.2">
      <c r="A66" s="22" t="s">
        <v>119</v>
      </c>
      <c r="B66" s="23"/>
      <c r="C66" s="24" t="s">
        <v>71</v>
      </c>
      <c r="D66" s="25" t="s">
        <v>10</v>
      </c>
      <c r="E66" s="65">
        <v>4</v>
      </c>
      <c r="F66" s="60"/>
      <c r="G66" s="26"/>
      <c r="H66" s="27"/>
      <c r="I66" s="27"/>
      <c r="J66" s="27"/>
      <c r="K66" s="29"/>
      <c r="L66" s="55"/>
      <c r="M66" s="28"/>
      <c r="N66" s="28"/>
      <c r="O66" s="28"/>
      <c r="P66" s="29"/>
    </row>
    <row r="67" spans="1:17" s="1" customFormat="1" ht="16.5" customHeight="1" x14ac:dyDescent="0.2">
      <c r="A67" s="133" t="s">
        <v>109</v>
      </c>
      <c r="B67" s="137"/>
      <c r="C67" s="81" t="s">
        <v>20</v>
      </c>
      <c r="D67" s="50"/>
      <c r="E67" s="66"/>
      <c r="F67" s="61"/>
      <c r="G67" s="31"/>
      <c r="H67" s="32"/>
      <c r="I67" s="32"/>
      <c r="J67" s="32"/>
      <c r="K67" s="51"/>
      <c r="L67" s="56"/>
      <c r="M67" s="33"/>
      <c r="N67" s="33"/>
      <c r="O67" s="33"/>
      <c r="P67" s="51"/>
    </row>
    <row r="68" spans="1:17" s="1" customFormat="1" ht="27.75" customHeight="1" thickBot="1" x14ac:dyDescent="0.25">
      <c r="A68" s="22" t="s">
        <v>110</v>
      </c>
      <c r="B68" s="23"/>
      <c r="C68" s="24" t="s">
        <v>30</v>
      </c>
      <c r="D68" s="34" t="s">
        <v>10</v>
      </c>
      <c r="E68" s="67">
        <v>460</v>
      </c>
      <c r="F68" s="60"/>
      <c r="G68" s="26"/>
      <c r="H68" s="27"/>
      <c r="I68" s="27"/>
      <c r="J68" s="27"/>
      <c r="K68" s="57"/>
      <c r="L68" s="55"/>
      <c r="M68" s="28"/>
      <c r="N68" s="28"/>
      <c r="O68" s="28"/>
      <c r="P68" s="29"/>
    </row>
    <row r="69" spans="1:17" s="3" customFormat="1" ht="18.75" customHeight="1" thickTop="1" x14ac:dyDescent="0.2">
      <c r="A69" s="187" t="s">
        <v>19</v>
      </c>
      <c r="B69" s="188"/>
      <c r="C69" s="188"/>
      <c r="D69" s="188"/>
      <c r="E69" s="188"/>
      <c r="F69" s="188"/>
      <c r="G69" s="188"/>
      <c r="H69" s="188"/>
      <c r="I69" s="188"/>
      <c r="J69" s="189"/>
      <c r="K69" s="36"/>
      <c r="L69" s="37">
        <f>SUM(L11:L68)</f>
        <v>0</v>
      </c>
      <c r="M69" s="37">
        <f>SUM(M11:M68)</f>
        <v>0</v>
      </c>
      <c r="N69" s="37">
        <f>SUM(N11:N68)</f>
        <v>0</v>
      </c>
      <c r="O69" s="37">
        <f>SUM(O11:O68)</f>
        <v>0</v>
      </c>
      <c r="P69" s="38">
        <f>SUM(P11:P68)</f>
        <v>0</v>
      </c>
    </row>
    <row r="70" spans="1:17" s="3" customFormat="1" ht="18.75" customHeight="1" x14ac:dyDescent="0.2"/>
    <row r="71" spans="1:17" s="3" customFormat="1" ht="18.75" customHeight="1" x14ac:dyDescent="0.2"/>
    <row r="72" spans="1:17" s="3" customFormat="1" ht="18.75" customHeight="1" x14ac:dyDescent="0.2">
      <c r="B72" s="185"/>
      <c r="C72" s="185"/>
      <c r="D72" s="185"/>
      <c r="E72" s="185"/>
      <c r="F72" s="185"/>
      <c r="G72" s="14"/>
      <c r="H72" s="14"/>
      <c r="I72" s="14"/>
      <c r="J72" s="14"/>
      <c r="K72" s="15"/>
    </row>
    <row r="73" spans="1:17" s="3" customFormat="1" ht="18.75" customHeight="1" x14ac:dyDescent="0.2">
      <c r="B73" s="2"/>
      <c r="C73" s="3" t="s">
        <v>21</v>
      </c>
      <c r="F73" s="4"/>
      <c r="G73" s="4" t="s">
        <v>22</v>
      </c>
      <c r="H73" s="5"/>
      <c r="I73" s="5"/>
      <c r="K73" s="6"/>
    </row>
    <row r="74" spans="1:17" s="3" customFormat="1" ht="18.75" customHeight="1" x14ac:dyDescent="0.2">
      <c r="B74" s="2"/>
      <c r="F74" s="4"/>
      <c r="G74" s="4"/>
      <c r="H74" s="5"/>
      <c r="I74" s="5"/>
      <c r="J74" s="5"/>
      <c r="K74" s="6"/>
    </row>
    <row r="75" spans="1:17" s="3" customFormat="1" ht="18.75" customHeight="1" x14ac:dyDescent="0.2">
      <c r="B75" s="2"/>
      <c r="C75" s="8"/>
      <c r="D75" s="9"/>
      <c r="E75" s="10"/>
      <c r="F75" s="6"/>
      <c r="G75" s="4"/>
      <c r="H75" s="5"/>
      <c r="I75" s="5"/>
      <c r="J75" s="11"/>
      <c r="K75" s="6"/>
    </row>
    <row r="76" spans="1:17" s="3" customFormat="1" ht="18.75" customHeight="1" x14ac:dyDescent="0.2">
      <c r="B76" s="2"/>
      <c r="C76" s="186"/>
      <c r="D76" s="186"/>
      <c r="E76" s="186"/>
      <c r="F76" s="186"/>
      <c r="G76" s="186"/>
      <c r="H76" s="186"/>
      <c r="I76" s="5"/>
      <c r="J76" s="11"/>
      <c r="K76" s="6"/>
    </row>
    <row r="77" spans="1:17" s="3" customFormat="1" ht="18.75" customHeight="1" x14ac:dyDescent="0.2">
      <c r="A77"/>
      <c r="B77"/>
      <c r="C77"/>
      <c r="D77"/>
      <c r="E77"/>
      <c r="F77"/>
      <c r="G77"/>
      <c r="H77"/>
      <c r="I77"/>
      <c r="J77"/>
      <c r="K77"/>
      <c r="L77"/>
      <c r="M77"/>
      <c r="N77"/>
      <c r="O77"/>
      <c r="P77"/>
      <c r="Q77"/>
    </row>
    <row r="78" spans="1:17" s="3" customFormat="1" ht="18.75" customHeight="1" x14ac:dyDescent="0.2">
      <c r="A78"/>
      <c r="B78"/>
      <c r="C78"/>
      <c r="D78"/>
      <c r="E78"/>
      <c r="F78"/>
      <c r="G78"/>
      <c r="H78"/>
      <c r="I78"/>
      <c r="J78"/>
      <c r="K78"/>
      <c r="L78"/>
      <c r="M78"/>
      <c r="N78"/>
      <c r="O78"/>
      <c r="P78"/>
      <c r="Q78"/>
    </row>
    <row r="79" spans="1:17" s="3" customFormat="1" ht="14.1" customHeight="1" x14ac:dyDescent="0.2">
      <c r="A79"/>
      <c r="B79"/>
      <c r="C79"/>
      <c r="D79"/>
      <c r="E79"/>
      <c r="F79"/>
      <c r="G79"/>
      <c r="H79"/>
      <c r="I79"/>
      <c r="J79"/>
      <c r="K79"/>
      <c r="L79"/>
      <c r="M79" s="7"/>
      <c r="N79" s="7"/>
      <c r="O79" s="7"/>
      <c r="P79"/>
      <c r="Q79"/>
    </row>
    <row r="80" spans="1:17" s="3" customFormat="1" ht="14.1" customHeight="1" x14ac:dyDescent="0.2">
      <c r="A80"/>
      <c r="B80"/>
      <c r="C80"/>
      <c r="D80"/>
      <c r="E80"/>
      <c r="F80"/>
      <c r="G80"/>
      <c r="H80"/>
      <c r="I80"/>
      <c r="J80"/>
      <c r="K80"/>
      <c r="L80"/>
      <c r="M80"/>
      <c r="N80"/>
      <c r="O80"/>
      <c r="P80"/>
      <c r="Q80"/>
    </row>
    <row r="81" spans="1:17" s="3" customFormat="1" ht="14.1" customHeight="1" x14ac:dyDescent="0.2">
      <c r="A81"/>
      <c r="B81"/>
      <c r="C81"/>
      <c r="D81"/>
      <c r="E81"/>
      <c r="F81"/>
      <c r="G81"/>
      <c r="H81"/>
      <c r="I81"/>
      <c r="J81"/>
      <c r="K81"/>
      <c r="L81"/>
      <c r="M81"/>
      <c r="N81"/>
      <c r="O81"/>
      <c r="P81"/>
      <c r="Q81"/>
    </row>
    <row r="82" spans="1:17" s="3" customFormat="1" ht="14.1" customHeight="1" x14ac:dyDescent="0.2">
      <c r="A82"/>
      <c r="B82"/>
      <c r="C82"/>
      <c r="D82"/>
      <c r="E82"/>
      <c r="F82"/>
      <c r="G82"/>
      <c r="H82"/>
      <c r="I82"/>
      <c r="J82"/>
      <c r="K82"/>
      <c r="L82"/>
      <c r="M82"/>
      <c r="N82"/>
      <c r="O82"/>
      <c r="P82"/>
      <c r="Q82"/>
    </row>
    <row r="83" spans="1:17" ht="12.75" customHeight="1" x14ac:dyDescent="0.2"/>
  </sheetData>
  <mergeCells count="15">
    <mergeCell ref="B72:F72"/>
    <mergeCell ref="C76:H76"/>
    <mergeCell ref="A69:J69"/>
    <mergeCell ref="A1:P1"/>
    <mergeCell ref="E8:E9"/>
    <mergeCell ref="F8:K8"/>
    <mergeCell ref="A6:J7"/>
    <mergeCell ref="B8:B9"/>
    <mergeCell ref="C8:C9"/>
    <mergeCell ref="D8:D9"/>
    <mergeCell ref="A4:K4"/>
    <mergeCell ref="A3:L3"/>
    <mergeCell ref="D2:L2"/>
    <mergeCell ref="L8:P8"/>
    <mergeCell ref="A8:A9"/>
  </mergeCells>
  <pageMargins left="0.23622047244094491" right="0.23622047244094491" top="0.74803149606299213" bottom="0.74803149606299213" header="0.31496062992125984" footer="0.31496062992125984"/>
  <pageSetup paperSize="9" scale="41" orientation="portrait" r:id="rId1"/>
  <headerFooter alignWithMargins="0"/>
  <rowBreaks count="1" manualBreakCount="1">
    <brk id="73"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DC377-771F-4554-9FCB-7247F813CE80}">
  <sheetPr>
    <pageSetUpPr fitToPage="1"/>
  </sheetPr>
  <dimension ref="A1:W44"/>
  <sheetViews>
    <sheetView tabSelected="1" view="pageBreakPreview" topLeftCell="A15" zoomScale="115" zoomScaleNormal="100" zoomScaleSheetLayoutView="115" workbookViewId="0">
      <selection activeCell="H21" sqref="H21"/>
    </sheetView>
  </sheetViews>
  <sheetFormatPr defaultRowHeight="12.75" x14ac:dyDescent="0.2"/>
  <cols>
    <col min="1" max="1" width="5.5703125" customWidth="1"/>
    <col min="2" max="2" width="3.85546875" customWidth="1"/>
    <col min="3" max="3" width="37.7109375" customWidth="1"/>
    <col min="4" max="4" width="6.5703125" customWidth="1"/>
    <col min="5" max="5" width="6.28515625" customWidth="1"/>
    <col min="6" max="6" width="5.7109375" customWidth="1"/>
    <col min="7" max="7" width="6.5703125" customWidth="1"/>
    <col min="8" max="8" width="6.85546875" bestFit="1" customWidth="1"/>
    <col min="9" max="9" width="8.140625" bestFit="1" customWidth="1"/>
    <col min="10" max="10" width="7.5703125" bestFit="1" customWidth="1"/>
    <col min="11" max="11" width="7.28515625" bestFit="1" customWidth="1"/>
    <col min="12" max="12" width="8" customWidth="1"/>
    <col min="13" max="14" width="8.85546875" customWidth="1"/>
    <col min="15" max="15" width="7.28515625" customWidth="1"/>
    <col min="16" max="16" width="11.28515625" customWidth="1"/>
    <col min="17" max="17" width="9.140625" customWidth="1"/>
  </cols>
  <sheetData>
    <row r="1" spans="1:23" s="17" customFormat="1" ht="15.75" customHeight="1" x14ac:dyDescent="0.2">
      <c r="A1" s="190" t="s">
        <v>68</v>
      </c>
      <c r="B1" s="190"/>
      <c r="C1" s="190"/>
      <c r="D1" s="190"/>
      <c r="E1" s="190"/>
      <c r="F1" s="190"/>
      <c r="G1" s="190"/>
      <c r="H1" s="190"/>
      <c r="I1" s="190"/>
      <c r="J1" s="190"/>
      <c r="K1" s="190"/>
      <c r="L1" s="190"/>
      <c r="M1" s="190"/>
      <c r="N1" s="190"/>
      <c r="O1" s="190"/>
      <c r="P1" s="190"/>
    </row>
    <row r="2" spans="1:23" s="17" customFormat="1" ht="20.25" customHeight="1" x14ac:dyDescent="0.2">
      <c r="A2" s="18"/>
      <c r="B2" s="18"/>
      <c r="C2" s="18"/>
      <c r="D2" s="200" t="s">
        <v>45</v>
      </c>
      <c r="E2" s="200"/>
      <c r="F2" s="200"/>
      <c r="G2" s="200"/>
      <c r="H2" s="200"/>
      <c r="I2" s="200"/>
      <c r="J2" s="200"/>
      <c r="K2" s="200"/>
    </row>
    <row r="3" spans="1:23" s="17" customFormat="1" ht="12.75" customHeight="1" x14ac:dyDescent="0.2">
      <c r="A3" s="163" t="s">
        <v>72</v>
      </c>
      <c r="B3" s="163"/>
      <c r="C3" s="163"/>
      <c r="D3" s="163"/>
      <c r="E3" s="163"/>
      <c r="F3" s="163"/>
      <c r="G3" s="163"/>
      <c r="H3" s="163"/>
      <c r="I3" s="163"/>
      <c r="J3" s="163"/>
      <c r="K3" s="163"/>
      <c r="L3" s="163"/>
    </row>
    <row r="4" spans="1:23" s="17" customFormat="1" ht="12.75" customHeight="1" x14ac:dyDescent="0.2">
      <c r="A4" s="163" t="s">
        <v>23</v>
      </c>
      <c r="B4" s="163"/>
      <c r="C4" s="163"/>
      <c r="D4" s="163"/>
      <c r="E4" s="163"/>
      <c r="F4" s="163"/>
      <c r="G4" s="163"/>
      <c r="H4" s="163"/>
      <c r="I4" s="163"/>
      <c r="J4" s="163"/>
      <c r="K4" s="163"/>
    </row>
    <row r="5" spans="1:23" s="17" customFormat="1" ht="12.75" customHeight="1" x14ac:dyDescent="0.2">
      <c r="A5" s="17" t="s">
        <v>153</v>
      </c>
      <c r="B5" s="19"/>
      <c r="C5" s="19"/>
      <c r="D5" s="19"/>
      <c r="E5" s="19"/>
      <c r="F5" s="19"/>
      <c r="G5" s="19"/>
      <c r="H5" s="19"/>
      <c r="I5" s="19"/>
      <c r="J5" s="19"/>
      <c r="K5" s="19"/>
    </row>
    <row r="6" spans="1:23" s="16" customFormat="1" ht="8.25" customHeight="1" x14ac:dyDescent="0.2">
      <c r="A6" s="163" t="s">
        <v>143</v>
      </c>
      <c r="B6" s="163"/>
      <c r="C6" s="163"/>
      <c r="D6" s="163"/>
      <c r="E6" s="163"/>
      <c r="F6" s="163"/>
      <c r="G6" s="163"/>
      <c r="H6" s="163"/>
      <c r="I6" s="163"/>
      <c r="J6" s="163"/>
      <c r="K6" s="12"/>
    </row>
    <row r="7" spans="1:23" s="16" customFormat="1" ht="8.25" customHeight="1" thickBot="1" x14ac:dyDescent="0.25">
      <c r="A7" s="163"/>
      <c r="B7" s="163"/>
      <c r="C7" s="163"/>
      <c r="D7" s="163"/>
      <c r="E7" s="163"/>
      <c r="F7" s="163"/>
      <c r="G7" s="163"/>
      <c r="H7" s="163"/>
      <c r="I7" s="163"/>
      <c r="J7" s="163"/>
      <c r="K7" s="13"/>
    </row>
    <row r="8" spans="1:23" ht="18.75" customHeight="1" thickTop="1" x14ac:dyDescent="0.2">
      <c r="A8" s="203" t="s">
        <v>6</v>
      </c>
      <c r="B8" s="205" t="s">
        <v>1</v>
      </c>
      <c r="C8" s="194" t="s">
        <v>0</v>
      </c>
      <c r="D8" s="205" t="s">
        <v>5</v>
      </c>
      <c r="E8" s="208" t="s">
        <v>2</v>
      </c>
      <c r="F8" s="193" t="s">
        <v>3</v>
      </c>
      <c r="G8" s="194"/>
      <c r="H8" s="194"/>
      <c r="I8" s="194"/>
      <c r="J8" s="194"/>
      <c r="K8" s="195"/>
      <c r="L8" s="193" t="s">
        <v>4</v>
      </c>
      <c r="M8" s="194"/>
      <c r="N8" s="194"/>
      <c r="O8" s="194"/>
      <c r="P8" s="195"/>
    </row>
    <row r="9" spans="1:23" ht="83.25" customHeight="1" x14ac:dyDescent="0.2">
      <c r="A9" s="204"/>
      <c r="B9" s="206"/>
      <c r="C9" s="207"/>
      <c r="D9" s="206"/>
      <c r="E9" s="209"/>
      <c r="F9" s="52" t="s">
        <v>149</v>
      </c>
      <c r="G9" s="20" t="s">
        <v>150</v>
      </c>
      <c r="H9" s="20" t="s">
        <v>151</v>
      </c>
      <c r="I9" s="20" t="s">
        <v>148</v>
      </c>
      <c r="J9" s="20" t="s">
        <v>7</v>
      </c>
      <c r="K9" s="21" t="s">
        <v>8</v>
      </c>
      <c r="L9" s="52" t="s">
        <v>152</v>
      </c>
      <c r="M9" s="20" t="s">
        <v>151</v>
      </c>
      <c r="N9" s="20" t="s">
        <v>148</v>
      </c>
      <c r="O9" s="20" t="s">
        <v>7</v>
      </c>
      <c r="P9" s="21" t="s">
        <v>9</v>
      </c>
    </row>
    <row r="10" spans="1:23" ht="13.5" thickBot="1" x14ac:dyDescent="0.25">
      <c r="A10" s="45">
        <v>1</v>
      </c>
      <c r="B10" s="46">
        <v>2</v>
      </c>
      <c r="C10" s="46">
        <v>3</v>
      </c>
      <c r="D10" s="46">
        <v>4</v>
      </c>
      <c r="E10" s="62">
        <v>5</v>
      </c>
      <c r="F10" s="58">
        <v>6</v>
      </c>
      <c r="G10" s="46">
        <v>7</v>
      </c>
      <c r="H10" s="46">
        <v>8</v>
      </c>
      <c r="I10" s="47">
        <v>9</v>
      </c>
      <c r="J10" s="47">
        <v>10</v>
      </c>
      <c r="K10" s="48">
        <v>11</v>
      </c>
      <c r="L10" s="53">
        <v>12</v>
      </c>
      <c r="M10" s="47">
        <v>13</v>
      </c>
      <c r="N10" s="47">
        <v>14</v>
      </c>
      <c r="O10" s="47">
        <v>15</v>
      </c>
      <c r="P10" s="48">
        <v>16</v>
      </c>
    </row>
    <row r="11" spans="1:23" s="1" customFormat="1" ht="13.5" customHeight="1" thickTop="1" x14ac:dyDescent="0.2">
      <c r="A11" s="131" t="s">
        <v>74</v>
      </c>
      <c r="B11" s="39"/>
      <c r="C11" s="80" t="s">
        <v>33</v>
      </c>
      <c r="D11" s="40"/>
      <c r="E11" s="63"/>
      <c r="F11" s="59"/>
      <c r="G11" s="41"/>
      <c r="H11" s="42"/>
      <c r="I11" s="42"/>
      <c r="J11" s="42"/>
      <c r="K11" s="44"/>
      <c r="L11" s="54"/>
      <c r="M11" s="43"/>
      <c r="N11" s="43"/>
      <c r="O11" s="43"/>
      <c r="P11" s="44"/>
    </row>
    <row r="12" spans="1:23" s="1" customFormat="1" ht="78" customHeight="1" x14ac:dyDescent="0.2">
      <c r="A12" s="22" t="s">
        <v>75</v>
      </c>
      <c r="B12" s="23"/>
      <c r="C12" s="24" t="s">
        <v>133</v>
      </c>
      <c r="D12" s="25" t="s">
        <v>34</v>
      </c>
      <c r="E12" s="64">
        <v>114</v>
      </c>
      <c r="F12" s="60"/>
      <c r="G12" s="26"/>
      <c r="H12" s="27"/>
      <c r="I12" s="27"/>
      <c r="J12" s="27"/>
      <c r="K12" s="57"/>
      <c r="L12" s="87"/>
      <c r="M12" s="35"/>
      <c r="N12" s="35"/>
      <c r="O12" s="28"/>
      <c r="P12" s="88"/>
      <c r="Q12" s="86"/>
    </row>
    <row r="13" spans="1:23" s="1" customFormat="1" ht="79.5" customHeight="1" x14ac:dyDescent="0.2">
      <c r="A13" s="22" t="s">
        <v>79</v>
      </c>
      <c r="B13" s="23"/>
      <c r="C13" s="24" t="s">
        <v>147</v>
      </c>
      <c r="D13" s="25" t="s">
        <v>34</v>
      </c>
      <c r="E13" s="65">
        <v>48</v>
      </c>
      <c r="F13" s="60"/>
      <c r="G13" s="26"/>
      <c r="H13" s="27"/>
      <c r="I13" s="27"/>
      <c r="J13" s="27"/>
      <c r="K13" s="57"/>
      <c r="L13" s="91"/>
      <c r="M13" s="90"/>
      <c r="N13" s="89"/>
      <c r="O13" s="89"/>
      <c r="P13" s="95"/>
      <c r="Q13" s="96"/>
      <c r="W13" s="1" t="s">
        <v>32</v>
      </c>
    </row>
    <row r="14" spans="1:23" s="1" customFormat="1" ht="57" customHeight="1" x14ac:dyDescent="0.2">
      <c r="A14" s="22" t="s">
        <v>80</v>
      </c>
      <c r="B14" s="23"/>
      <c r="C14" s="24" t="s">
        <v>134</v>
      </c>
      <c r="D14" s="25" t="s">
        <v>34</v>
      </c>
      <c r="E14" s="65">
        <v>3</v>
      </c>
      <c r="F14" s="60"/>
      <c r="G14" s="26"/>
      <c r="H14" s="27"/>
      <c r="I14" s="27"/>
      <c r="J14" s="27"/>
      <c r="K14" s="57"/>
      <c r="L14" s="92"/>
      <c r="M14" s="90"/>
      <c r="N14" s="90"/>
      <c r="O14" s="89"/>
      <c r="P14" s="95"/>
      <c r="Q14" s="96"/>
    </row>
    <row r="15" spans="1:23" s="1" customFormat="1" ht="52.5" customHeight="1" x14ac:dyDescent="0.2">
      <c r="A15" s="22" t="s">
        <v>81</v>
      </c>
      <c r="B15" s="23"/>
      <c r="C15" s="24" t="s">
        <v>135</v>
      </c>
      <c r="D15" s="25" t="s">
        <v>14</v>
      </c>
      <c r="E15" s="65">
        <v>96</v>
      </c>
      <c r="F15" s="60"/>
      <c r="G15" s="26"/>
      <c r="H15" s="27"/>
      <c r="I15" s="27"/>
      <c r="J15" s="27"/>
      <c r="K15" s="57"/>
      <c r="L15" s="93"/>
      <c r="M15" s="89"/>
      <c r="N15" s="89"/>
      <c r="O15" s="89"/>
      <c r="P15" s="97"/>
      <c r="Q15" s="96"/>
    </row>
    <row r="16" spans="1:23" s="1" customFormat="1" ht="34.5" customHeight="1" x14ac:dyDescent="0.2">
      <c r="A16" s="22" t="s">
        <v>82</v>
      </c>
      <c r="B16" s="23"/>
      <c r="C16" s="24" t="s">
        <v>35</v>
      </c>
      <c r="D16" s="25" t="s">
        <v>34</v>
      </c>
      <c r="E16" s="65">
        <v>64</v>
      </c>
      <c r="F16" s="60"/>
      <c r="G16" s="26"/>
      <c r="H16" s="27"/>
      <c r="I16" s="27"/>
      <c r="J16" s="27"/>
      <c r="K16" s="57"/>
      <c r="L16" s="94"/>
      <c r="M16" s="77"/>
      <c r="N16" s="77"/>
      <c r="O16" s="77"/>
      <c r="P16" s="29"/>
      <c r="Q16" s="85"/>
    </row>
    <row r="17" spans="1:19" s="1" customFormat="1" ht="18" customHeight="1" x14ac:dyDescent="0.2">
      <c r="A17" s="133" t="s">
        <v>85</v>
      </c>
      <c r="B17" s="137"/>
      <c r="C17" s="81" t="s">
        <v>120</v>
      </c>
      <c r="D17" s="50"/>
      <c r="E17" s="66"/>
      <c r="F17" s="61"/>
      <c r="G17" s="31"/>
      <c r="H17" s="32"/>
      <c r="I17" s="32"/>
      <c r="J17" s="32"/>
      <c r="K17" s="51"/>
      <c r="L17" s="56"/>
      <c r="M17" s="138"/>
      <c r="N17" s="138"/>
      <c r="O17" s="139"/>
      <c r="P17" s="51"/>
      <c r="Q17" s="85"/>
    </row>
    <row r="18" spans="1:19" s="1" customFormat="1" ht="30" customHeight="1" x14ac:dyDescent="0.2">
      <c r="A18" s="22" t="s">
        <v>86</v>
      </c>
      <c r="B18" s="23"/>
      <c r="C18" s="24" t="s">
        <v>121</v>
      </c>
      <c r="D18" s="25" t="s">
        <v>34</v>
      </c>
      <c r="E18" s="65">
        <v>5</v>
      </c>
      <c r="F18" s="60"/>
      <c r="G18" s="26"/>
      <c r="H18" s="27"/>
      <c r="I18" s="27"/>
      <c r="J18" s="27"/>
      <c r="K18" s="57"/>
      <c r="L18" s="55"/>
      <c r="M18" s="28"/>
      <c r="N18" s="28"/>
      <c r="O18" s="35"/>
      <c r="P18" s="29"/>
    </row>
    <row r="19" spans="1:19" s="1" customFormat="1" ht="66" customHeight="1" x14ac:dyDescent="0.2">
      <c r="A19" s="22" t="s">
        <v>87</v>
      </c>
      <c r="B19" s="84"/>
      <c r="C19" s="24" t="s">
        <v>140</v>
      </c>
      <c r="D19" s="83" t="s">
        <v>34</v>
      </c>
      <c r="E19" s="65">
        <v>5</v>
      </c>
      <c r="F19" s="60"/>
      <c r="G19" s="26"/>
      <c r="H19" s="27"/>
      <c r="I19" s="27"/>
      <c r="J19" s="27"/>
      <c r="K19" s="57"/>
      <c r="L19" s="55"/>
      <c r="M19" s="28"/>
      <c r="N19" s="28"/>
      <c r="O19" s="28"/>
      <c r="P19" s="29"/>
      <c r="Q19" s="82"/>
    </row>
    <row r="20" spans="1:19" s="78" customFormat="1" ht="30" customHeight="1" x14ac:dyDescent="0.2">
      <c r="A20" s="22" t="s">
        <v>88</v>
      </c>
      <c r="B20" s="23"/>
      <c r="C20" s="24" t="s">
        <v>122</v>
      </c>
      <c r="D20" s="25" t="s">
        <v>34</v>
      </c>
      <c r="E20" s="64">
        <v>2</v>
      </c>
      <c r="F20" s="60"/>
      <c r="G20" s="26"/>
      <c r="H20" s="27"/>
      <c r="I20" s="27"/>
      <c r="J20" s="27"/>
      <c r="K20" s="29"/>
      <c r="L20" s="55"/>
      <c r="M20" s="28"/>
      <c r="N20" s="28"/>
      <c r="O20" s="28"/>
      <c r="P20" s="29"/>
      <c r="R20" s="210"/>
      <c r="S20" s="210"/>
    </row>
    <row r="21" spans="1:19" s="78" customFormat="1" ht="62.25" customHeight="1" x14ac:dyDescent="0.2">
      <c r="A21" s="22" t="s">
        <v>89</v>
      </c>
      <c r="B21" s="23"/>
      <c r="C21" s="24" t="s">
        <v>141</v>
      </c>
      <c r="D21" s="25" t="s">
        <v>34</v>
      </c>
      <c r="E21" s="64">
        <v>2</v>
      </c>
      <c r="F21" s="60"/>
      <c r="G21" s="26"/>
      <c r="H21" s="27"/>
      <c r="I21" s="27"/>
      <c r="J21" s="27"/>
      <c r="K21" s="29"/>
      <c r="L21" s="55"/>
      <c r="M21" s="28"/>
      <c r="N21" s="28"/>
      <c r="O21" s="28"/>
      <c r="P21" s="29"/>
      <c r="R21" s="210"/>
      <c r="S21" s="210"/>
    </row>
    <row r="22" spans="1:19" s="78" customFormat="1" ht="39" customHeight="1" x14ac:dyDescent="0.2">
      <c r="A22" s="22" t="s">
        <v>90</v>
      </c>
      <c r="B22" s="23"/>
      <c r="C22" s="24" t="s">
        <v>154</v>
      </c>
      <c r="D22" s="25" t="s">
        <v>10</v>
      </c>
      <c r="E22" s="64">
        <v>18</v>
      </c>
      <c r="F22" s="60"/>
      <c r="G22" s="26"/>
      <c r="H22" s="27"/>
      <c r="I22" s="27"/>
      <c r="J22" s="27"/>
      <c r="K22" s="29"/>
      <c r="L22" s="55"/>
      <c r="M22" s="28"/>
      <c r="N22" s="28"/>
      <c r="O22" s="28"/>
      <c r="P22" s="29"/>
      <c r="R22" s="210"/>
      <c r="S22" s="210"/>
    </row>
    <row r="23" spans="1:19" s="141" customFormat="1" ht="39" customHeight="1" x14ac:dyDescent="0.2">
      <c r="A23" s="22" t="s">
        <v>123</v>
      </c>
      <c r="B23" s="23"/>
      <c r="C23" s="24" t="s">
        <v>125</v>
      </c>
      <c r="D23" s="25" t="s">
        <v>34</v>
      </c>
      <c r="E23" s="64">
        <v>7</v>
      </c>
      <c r="F23" s="60"/>
      <c r="G23" s="26"/>
      <c r="H23" s="27"/>
      <c r="I23" s="27"/>
      <c r="J23" s="27"/>
      <c r="K23" s="29"/>
      <c r="L23" s="55"/>
      <c r="M23" s="28"/>
      <c r="N23" s="28"/>
      <c r="O23" s="28"/>
      <c r="P23" s="29"/>
      <c r="R23" s="210"/>
      <c r="S23" s="210"/>
    </row>
    <row r="24" spans="1:19" s="78" customFormat="1" ht="23.25" customHeight="1" x14ac:dyDescent="0.2">
      <c r="A24" s="22" t="s">
        <v>126</v>
      </c>
      <c r="B24" s="23"/>
      <c r="C24" s="24" t="s">
        <v>127</v>
      </c>
      <c r="D24" s="25" t="s">
        <v>34</v>
      </c>
      <c r="E24" s="64">
        <v>7</v>
      </c>
      <c r="F24" s="60"/>
      <c r="G24" s="26"/>
      <c r="H24" s="27"/>
      <c r="I24" s="27"/>
      <c r="J24" s="27"/>
      <c r="K24" s="29"/>
      <c r="L24" s="55"/>
      <c r="M24" s="28"/>
      <c r="N24" s="28"/>
      <c r="O24" s="28"/>
      <c r="P24" s="29"/>
      <c r="Q24" s="140"/>
      <c r="R24" s="210"/>
      <c r="S24" s="210"/>
    </row>
    <row r="25" spans="1:19" s="1" customFormat="1" ht="13.5" customHeight="1" x14ac:dyDescent="0.2">
      <c r="A25" s="133" t="s">
        <v>91</v>
      </c>
      <c r="B25" s="49"/>
      <c r="C25" s="81" t="s">
        <v>124</v>
      </c>
      <c r="D25" s="50"/>
      <c r="E25" s="66"/>
      <c r="F25" s="61"/>
      <c r="G25" s="31"/>
      <c r="H25" s="32"/>
      <c r="I25" s="32"/>
      <c r="J25" s="32"/>
      <c r="K25" s="51"/>
      <c r="L25" s="56"/>
      <c r="M25" s="33"/>
      <c r="N25" s="33"/>
      <c r="O25" s="33"/>
      <c r="P25" s="51"/>
    </row>
    <row r="26" spans="1:19" s="1" customFormat="1" ht="73.5" customHeight="1" x14ac:dyDescent="0.2">
      <c r="A26" s="22" t="s">
        <v>92</v>
      </c>
      <c r="B26" s="23"/>
      <c r="C26" s="24" t="s">
        <v>142</v>
      </c>
      <c r="D26" s="25" t="s">
        <v>34</v>
      </c>
      <c r="E26" s="65">
        <v>1</v>
      </c>
      <c r="F26" s="60"/>
      <c r="G26" s="26"/>
      <c r="H26" s="27"/>
      <c r="I26" s="27"/>
      <c r="J26" s="27"/>
      <c r="K26" s="57"/>
      <c r="L26" s="55"/>
      <c r="M26" s="28"/>
      <c r="N26" s="28"/>
      <c r="O26" s="28"/>
      <c r="P26" s="29"/>
    </row>
    <row r="27" spans="1:19" s="1" customFormat="1" ht="46.5" customHeight="1" x14ac:dyDescent="0.2">
      <c r="A27" s="142" t="s">
        <v>93</v>
      </c>
      <c r="B27" s="23"/>
      <c r="C27" s="24" t="s">
        <v>136</v>
      </c>
      <c r="D27" s="25" t="s">
        <v>10</v>
      </c>
      <c r="E27" s="65">
        <v>3.18</v>
      </c>
      <c r="F27" s="60"/>
      <c r="G27" s="26"/>
      <c r="H27" s="27"/>
      <c r="I27" s="27"/>
      <c r="J27" s="27"/>
      <c r="K27" s="57"/>
      <c r="L27" s="55"/>
      <c r="M27" s="28"/>
      <c r="N27" s="28"/>
      <c r="O27" s="28"/>
      <c r="P27" s="29"/>
    </row>
    <row r="28" spans="1:19" s="1" customFormat="1" ht="13.5" customHeight="1" x14ac:dyDescent="0.2">
      <c r="A28" s="133" t="s">
        <v>97</v>
      </c>
      <c r="B28" s="49"/>
      <c r="C28" s="81" t="s">
        <v>20</v>
      </c>
      <c r="D28" s="50"/>
      <c r="E28" s="66"/>
      <c r="F28" s="61"/>
      <c r="G28" s="31"/>
      <c r="H28" s="32"/>
      <c r="I28" s="32"/>
      <c r="J28" s="32"/>
      <c r="K28" s="51"/>
      <c r="L28" s="56"/>
      <c r="M28" s="33"/>
      <c r="N28" s="33"/>
      <c r="O28" s="33"/>
      <c r="P28" s="51"/>
    </row>
    <row r="29" spans="1:19" s="1" customFormat="1" ht="13.5" customHeight="1" thickBot="1" x14ac:dyDescent="0.25">
      <c r="A29" s="22" t="s">
        <v>99</v>
      </c>
      <c r="B29" s="23"/>
      <c r="C29" s="24" t="s">
        <v>38</v>
      </c>
      <c r="D29" s="25" t="s">
        <v>18</v>
      </c>
      <c r="E29" s="65">
        <v>36</v>
      </c>
      <c r="F29" s="60"/>
      <c r="G29" s="26"/>
      <c r="H29" s="27"/>
      <c r="I29" s="27"/>
      <c r="J29" s="27"/>
      <c r="K29" s="57"/>
      <c r="L29" s="55"/>
      <c r="M29" s="28"/>
      <c r="N29" s="28"/>
      <c r="O29" s="28"/>
      <c r="P29" s="29"/>
    </row>
    <row r="30" spans="1:19" s="3" customFormat="1" ht="18.75" customHeight="1" thickTop="1" x14ac:dyDescent="0.2">
      <c r="A30" s="187" t="s">
        <v>19</v>
      </c>
      <c r="B30" s="188"/>
      <c r="C30" s="188"/>
      <c r="D30" s="188"/>
      <c r="E30" s="188"/>
      <c r="F30" s="188"/>
      <c r="G30" s="188"/>
      <c r="H30" s="188"/>
      <c r="I30" s="188"/>
      <c r="J30" s="189"/>
      <c r="K30" s="36"/>
      <c r="L30" s="37">
        <f>SUM(L11:L29)</f>
        <v>0</v>
      </c>
      <c r="M30" s="37">
        <f>SUM(M11:M29)</f>
        <v>0</v>
      </c>
      <c r="N30" s="37">
        <f>SUM(N11:N29)</f>
        <v>0</v>
      </c>
      <c r="O30" s="37">
        <f>SUM(O11:O29)</f>
        <v>0</v>
      </c>
      <c r="P30" s="38">
        <f>SUM(P11:P29)</f>
        <v>0</v>
      </c>
    </row>
    <row r="31" spans="1:19" s="3" customFormat="1" ht="18.75" customHeight="1" x14ac:dyDescent="0.2">
      <c r="B31" s="2"/>
      <c r="C31" s="3" t="s">
        <v>21</v>
      </c>
      <c r="F31" s="4"/>
      <c r="G31" s="4" t="s">
        <v>22</v>
      </c>
      <c r="H31" s="5"/>
      <c r="I31" s="5"/>
      <c r="K31" s="6"/>
    </row>
    <row r="32" spans="1:19" s="3" customFormat="1" ht="18.75" customHeight="1" x14ac:dyDescent="0.2">
      <c r="B32" s="2"/>
      <c r="F32" s="4"/>
      <c r="G32" s="4"/>
      <c r="H32" s="5"/>
      <c r="I32" s="5"/>
      <c r="J32" s="5"/>
      <c r="K32" s="6"/>
    </row>
    <row r="33" spans="1:17" s="3" customFormat="1" ht="18.75" customHeight="1" x14ac:dyDescent="0.2">
      <c r="B33" s="2"/>
      <c r="C33" s="8"/>
      <c r="D33" s="9"/>
      <c r="E33" s="10"/>
      <c r="F33" s="6"/>
      <c r="G33" s="4"/>
      <c r="H33" s="5"/>
      <c r="I33" s="5"/>
      <c r="J33" s="11"/>
      <c r="K33" s="6"/>
    </row>
    <row r="34" spans="1:17" s="3" customFormat="1" ht="18.75" customHeight="1" x14ac:dyDescent="0.2">
      <c r="B34" s="2"/>
      <c r="C34" s="186"/>
      <c r="D34" s="186"/>
      <c r="E34" s="186"/>
      <c r="F34" s="186"/>
      <c r="G34" s="186"/>
      <c r="H34" s="186"/>
      <c r="I34" s="5"/>
      <c r="J34" s="11"/>
      <c r="K34" s="6"/>
    </row>
    <row r="35" spans="1:17" s="3" customFormat="1" ht="18.75" customHeight="1" x14ac:dyDescent="0.2">
      <c r="A35"/>
      <c r="B35"/>
      <c r="C35"/>
      <c r="D35"/>
      <c r="E35"/>
      <c r="F35"/>
      <c r="G35"/>
      <c r="H35"/>
      <c r="I35"/>
      <c r="J35"/>
      <c r="K35"/>
      <c r="L35"/>
      <c r="M35"/>
      <c r="N35"/>
      <c r="O35"/>
      <c r="P35"/>
      <c r="Q35"/>
    </row>
    <row r="36" spans="1:17" s="3" customFormat="1" ht="18.75" customHeight="1" x14ac:dyDescent="0.2">
      <c r="A36"/>
      <c r="B36"/>
      <c r="C36"/>
      <c r="D36"/>
      <c r="E36"/>
      <c r="F36"/>
      <c r="G36"/>
      <c r="H36"/>
      <c r="I36"/>
      <c r="J36"/>
      <c r="K36"/>
      <c r="L36"/>
      <c r="M36"/>
      <c r="N36"/>
      <c r="O36"/>
      <c r="P36"/>
      <c r="Q36"/>
    </row>
    <row r="37" spans="1:17" s="3" customFormat="1" ht="18.75" customHeight="1" x14ac:dyDescent="0.2">
      <c r="A37"/>
      <c r="B37"/>
      <c r="C37"/>
      <c r="D37"/>
      <c r="E37"/>
      <c r="F37"/>
      <c r="G37"/>
      <c r="H37"/>
      <c r="I37"/>
      <c r="J37"/>
      <c r="K37"/>
      <c r="L37"/>
      <c r="M37" s="7"/>
      <c r="N37" s="7"/>
      <c r="O37" s="7"/>
      <c r="P37"/>
      <c r="Q37"/>
    </row>
    <row r="38" spans="1:17" s="3" customFormat="1" ht="18.75" customHeight="1" x14ac:dyDescent="0.2">
      <c r="A38"/>
      <c r="B38"/>
      <c r="C38"/>
      <c r="D38"/>
      <c r="E38"/>
      <c r="F38"/>
      <c r="G38"/>
      <c r="H38"/>
      <c r="I38"/>
      <c r="J38"/>
      <c r="K38"/>
      <c r="L38"/>
      <c r="M38"/>
      <c r="N38"/>
      <c r="O38"/>
      <c r="P38"/>
      <c r="Q38"/>
    </row>
    <row r="39" spans="1:17" s="3" customFormat="1" ht="18.75" customHeight="1" x14ac:dyDescent="0.2">
      <c r="A39"/>
      <c r="B39"/>
      <c r="C39"/>
      <c r="D39"/>
      <c r="E39"/>
      <c r="F39"/>
      <c r="G39"/>
      <c r="H39"/>
      <c r="I39"/>
      <c r="J39"/>
      <c r="K39"/>
      <c r="L39"/>
      <c r="M39"/>
      <c r="N39"/>
      <c r="O39"/>
      <c r="P39"/>
      <c r="Q39"/>
    </row>
    <row r="40" spans="1:17" s="3" customFormat="1" ht="14.1" customHeight="1" x14ac:dyDescent="0.2">
      <c r="A40"/>
      <c r="B40"/>
      <c r="C40"/>
      <c r="D40"/>
      <c r="E40"/>
      <c r="F40"/>
      <c r="G40"/>
      <c r="H40"/>
      <c r="I40"/>
      <c r="J40"/>
      <c r="K40"/>
      <c r="L40"/>
      <c r="M40"/>
      <c r="N40"/>
      <c r="O40"/>
      <c r="P40"/>
      <c r="Q40"/>
    </row>
    <row r="41" spans="1:17" s="3" customFormat="1" ht="14.1" customHeight="1" x14ac:dyDescent="0.2">
      <c r="A41"/>
      <c r="B41"/>
      <c r="C41"/>
      <c r="D41"/>
      <c r="E41"/>
      <c r="F41"/>
      <c r="G41"/>
      <c r="H41"/>
      <c r="I41"/>
      <c r="J41"/>
      <c r="K41"/>
      <c r="L41"/>
      <c r="M41"/>
      <c r="N41"/>
      <c r="O41"/>
      <c r="P41"/>
      <c r="Q41"/>
    </row>
    <row r="42" spans="1:17" s="3" customFormat="1" ht="14.1" customHeight="1" x14ac:dyDescent="0.2">
      <c r="A42"/>
      <c r="B42"/>
      <c r="C42"/>
      <c r="D42"/>
      <c r="E42"/>
      <c r="F42"/>
      <c r="G42"/>
      <c r="H42"/>
      <c r="I42"/>
      <c r="J42"/>
      <c r="K42"/>
      <c r="L42"/>
      <c r="M42"/>
      <c r="N42"/>
      <c r="O42"/>
      <c r="P42"/>
      <c r="Q42"/>
    </row>
    <row r="43" spans="1:17" s="3" customFormat="1" ht="14.1" customHeight="1" x14ac:dyDescent="0.2">
      <c r="A43"/>
      <c r="B43"/>
      <c r="C43"/>
      <c r="D43"/>
      <c r="E43"/>
      <c r="F43"/>
      <c r="G43"/>
      <c r="H43"/>
      <c r="I43"/>
      <c r="J43"/>
      <c r="K43"/>
      <c r="L43"/>
      <c r="M43"/>
      <c r="N43"/>
      <c r="O43"/>
      <c r="P43"/>
      <c r="Q43"/>
    </row>
    <row r="44" spans="1:17" ht="12.75" customHeight="1" x14ac:dyDescent="0.2"/>
  </sheetData>
  <mergeCells count="15">
    <mergeCell ref="C34:H34"/>
    <mergeCell ref="D2:K2"/>
    <mergeCell ref="R20:S24"/>
    <mergeCell ref="F8:K8"/>
    <mergeCell ref="L8:P8"/>
    <mergeCell ref="A30:J30"/>
    <mergeCell ref="A1:P1"/>
    <mergeCell ref="A3:L3"/>
    <mergeCell ref="A4:K4"/>
    <mergeCell ref="A6:J7"/>
    <mergeCell ref="A8:A9"/>
    <mergeCell ref="B8:B9"/>
    <mergeCell ref="C8:C9"/>
    <mergeCell ref="D8:D9"/>
    <mergeCell ref="E8:E9"/>
  </mergeCells>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Darblapas</vt:lpstr>
      </vt:variant>
      <vt:variant>
        <vt:i4>3</vt:i4>
      </vt:variant>
      <vt:variant>
        <vt:lpstr>Diapazoni ar nosaukumiem</vt:lpstr>
      </vt:variant>
      <vt:variant>
        <vt:i4>4</vt:i4>
      </vt:variant>
    </vt:vector>
  </HeadingPairs>
  <TitlesOfParts>
    <vt:vector size="7" baseType="lpstr">
      <vt:lpstr>Kopsavilkums</vt:lpstr>
      <vt:lpstr>1</vt:lpstr>
      <vt:lpstr>2</vt:lpstr>
      <vt:lpstr>'1'!Drukas_apgabals</vt:lpstr>
      <vt:lpstr>'2'!Drukas_apgabals</vt:lpstr>
      <vt:lpstr>Kopsavilkums!Drukas_apgabals</vt:lpstr>
      <vt:lpstr>'1'!Drukāt_virsrakstus</vt:lpstr>
    </vt:vector>
  </TitlesOfParts>
  <Company>NIP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Agnese Klimoviča</cp:lastModifiedBy>
  <cp:lastPrinted>2024-04-09T10:39:09Z</cp:lastPrinted>
  <dcterms:created xsi:type="dcterms:W3CDTF">2005-11-08T07:14:35Z</dcterms:created>
  <dcterms:modified xsi:type="dcterms:W3CDTF">2024-05-09T10:45:36Z</dcterms:modified>
</cp:coreProperties>
</file>